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le\Singer Vielle Dropbox\Dale dale@singervielle.co.uk\Singer Vielle\Client Details\Moorfields - Redwood\Featherfoot - Hull\Wording\"/>
    </mc:Choice>
  </mc:AlternateContent>
  <xr:revisionPtr revIDLastSave="0" documentId="13_ncr:1_{3BE2559B-2760-4EF5-B414-625F3CE2495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" i="1" l="1"/>
  <c r="G7" i="1"/>
  <c r="G8" i="1"/>
  <c r="G9" i="1"/>
  <c r="G10" i="1"/>
  <c r="G11" i="1"/>
  <c r="G12" i="1"/>
  <c r="G6" i="1"/>
  <c r="F13" i="1"/>
  <c r="E13" i="1" l="1"/>
  <c r="F28" i="1" l="1"/>
  <c r="F30" i="1" s="1"/>
  <c r="F33" i="1" l="1"/>
  <c r="F31" i="1"/>
  <c r="I8" i="1"/>
  <c r="I9" i="1"/>
  <c r="I7" i="1"/>
  <c r="I6" i="1"/>
  <c r="J6" i="1" l="1"/>
  <c r="J7" i="1"/>
  <c r="J8" i="1"/>
  <c r="J9" i="1"/>
  <c r="J13" i="1" l="1"/>
</calcChain>
</file>

<file path=xl/sharedStrings.xml><?xml version="1.0" encoding="utf-8"?>
<sst xmlns="http://schemas.openxmlformats.org/spreadsheetml/2006/main" count="69" uniqueCount="53">
  <si>
    <t>Britannia House, 375 Anlaby Road, Hull</t>
  </si>
  <si>
    <t>WAULT to expiry</t>
  </si>
  <si>
    <t>Unit Number</t>
  </si>
  <si>
    <t>Tenancy Start Date</t>
  </si>
  <si>
    <t>Type</t>
  </si>
  <si>
    <t>Rent Per Month</t>
  </si>
  <si>
    <t>Utility Amount Per Month</t>
  </si>
  <si>
    <t>Total Per Month (Rent + Utility)</t>
  </si>
  <si>
    <t>Deposit</t>
  </si>
  <si>
    <t>101</t>
  </si>
  <si>
    <t>23/11/2023</t>
  </si>
  <si>
    <t>Periodic</t>
  </si>
  <si>
    <t>102</t>
  </si>
  <si>
    <t>22/03/2024</t>
  </si>
  <si>
    <t>105</t>
  </si>
  <si>
    <t>17/06/2024</t>
  </si>
  <si>
    <t>AST</t>
  </si>
  <si>
    <t>202</t>
  </si>
  <si>
    <t>26/11/2021</t>
  </si>
  <si>
    <t>203</t>
  </si>
  <si>
    <t>21/03/2022</t>
  </si>
  <si>
    <t>204</t>
  </si>
  <si>
    <t>03/07/2024</t>
  </si>
  <si>
    <t>207</t>
  </si>
  <si>
    <t>29/09/2023</t>
  </si>
  <si>
    <t>Total</t>
  </si>
  <si>
    <t>MyPropertyHost - Income Statement for Period 19th February - 11th April 2025</t>
  </si>
  <si>
    <t>Statement Start</t>
  </si>
  <si>
    <t>Statement End</t>
  </si>
  <si>
    <t>No. of Nights Booked</t>
  </si>
  <si>
    <t>Total due to Landlord (after all fees)</t>
  </si>
  <si>
    <t>103</t>
  </si>
  <si>
    <t>19/02/2025</t>
  </si>
  <si>
    <t>11/04/2025</t>
  </si>
  <si>
    <t>104</t>
  </si>
  <si>
    <t>13/04/2025</t>
  </si>
  <si>
    <t>106</t>
  </si>
  <si>
    <t>21/02/2025</t>
  </si>
  <si>
    <t>07/04/2025</t>
  </si>
  <si>
    <t>107</t>
  </si>
  <si>
    <t>06/04/2025</t>
  </si>
  <si>
    <t>35</t>
  </si>
  <si>
    <t>108</t>
  </si>
  <si>
    <t>08/04/2025</t>
  </si>
  <si>
    <t>201</t>
  </si>
  <si>
    <t>04/04/2025</t>
  </si>
  <si>
    <t>205</t>
  </si>
  <si>
    <t>01/04/2025</t>
  </si>
  <si>
    <t>206</t>
  </si>
  <si>
    <t>208</t>
  </si>
  <si>
    <t>Average per month approx</t>
  </si>
  <si>
    <t>Average per unit per month</t>
  </si>
  <si>
    <t>Total income per month approx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</si>
</sst>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&quot;£&quot;* #,##0.00_-;\-&quot;£&quot;* #,##0.00_-;_-&quot;£&quot;* &quot;-&quot;??_-;_-@_-"/>
    <numFmt numFmtId="165" formatCode="_-* #,##0.00_-;\-* #,##0.00_-;_-* &quot;-&quot;??_-;_-@_-"/>
    <numFmt numFmtId="166" formatCode="0.0"/>
    <numFmt numFmtId="167" formatCode="&quot;£&quot;#,##0"/>
    <numFmt numFmtId="168" formatCode="&quot;£&quot;#,##0.00"/>
  </numFmts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AD5EF"/>
        <bgColor indexed="64"/>
      </patternFill>
    </fill>
    <fill>
      <patternFill patternType="solid">
        <fgColor rgb="FFCFE6F7"/>
        <bgColor indexed="64"/>
      </patternFill>
    </fill>
  </fills>
  <borders count="15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5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2" fillId="0" borderId="0" xfId="0" applyFont="1"/>
    <xf numFmtId="2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Alignment="1">
      <alignment horizontal="center" vertical="center" wrapText="1"/>
    </xf>
    <xf numFmtId="49" fontId="2" fillId="2" borderId="14" xfId="0" applyNumberFormat="1" applyFont="1" applyFill="1" applyBorder="1" applyAlignment="1">
      <alignment horizontal="center" vertical="center" wrapText="1"/>
    </xf>
    <xf numFmtId="49" fontId="2" fillId="2" borderId="11" xfId="0" applyNumberFormat="1" applyFont="1" applyFill="1" applyBorder="1" applyAlignment="1">
      <alignment horizontal="center" vertical="center" wrapText="1"/>
    </xf>
    <xf numFmtId="49" fontId="0" fillId="2" borderId="10" xfId="0" applyNumberFormat="1" applyFill="1" applyBorder="1" applyAlignment="1">
      <alignment horizontal="center" vertical="center" wrapText="1"/>
    </xf>
    <xf numFmtId="0" fontId="0" fillId="3" borderId="10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3" fontId="0" fillId="3" borderId="6" xfId="0" applyNumberFormat="1" applyFill="1" applyBorder="1" applyAlignment="1">
      <alignment horizontal="center" vertical="center" wrapText="1"/>
    </xf>
    <xf numFmtId="3" fontId="0" fillId="3" borderId="9" xfId="0" applyNumberFormat="1" applyFill="1" applyBorder="1" applyAlignment="1">
      <alignment horizontal="center" vertical="center" wrapText="1"/>
    </xf>
    <xf numFmtId="3" fontId="0" fillId="3" borderId="10" xfId="0" applyNumberFormat="1" applyFill="1" applyBorder="1" applyAlignment="1">
      <alignment horizontal="center" vertical="center" wrapText="1"/>
    </xf>
    <xf numFmtId="168" fontId="0" fillId="3" borderId="12" xfId="1" applyNumberFormat="1" applyFont="1" applyFill="1" applyBorder="1" applyAlignment="1">
      <alignment horizontal="center" vertical="center"/>
    </xf>
    <xf numFmtId="168" fontId="0" fillId="2" borderId="12" xfId="1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/>
    <xf numFmtId="168" fontId="2" fillId="2" borderId="13" xfId="0" applyNumberFormat="1" applyFont="1" applyFill="1" applyBorder="1" applyAlignment="1">
      <alignment horizontal="center"/>
    </xf>
    <xf numFmtId="49" fontId="0" fillId="3" borderId="3" xfId="0" applyNumberFormat="1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49" fontId="0" fillId="3" borderId="4" xfId="0" applyNumberFormat="1" applyFill="1" applyBorder="1" applyAlignment="1">
      <alignment horizontal="center" vertical="center" wrapText="1"/>
    </xf>
    <xf numFmtId="49" fontId="0" fillId="2" borderId="5" xfId="0" applyNumberFormat="1" applyFill="1" applyBorder="1" applyAlignment="1">
      <alignment horizontal="center" vertical="center" wrapText="1"/>
    </xf>
    <xf numFmtId="49" fontId="0" fillId="3" borderId="5" xfId="0" applyNumberFormat="1" applyFill="1" applyBorder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center"/>
    </xf>
    <xf numFmtId="2" fontId="0" fillId="0" borderId="0" xfId="0" applyNumberFormat="1" applyAlignment="1">
      <alignment horizontal="left" vertical="center"/>
    </xf>
    <xf numFmtId="0" fontId="0" fillId="0" borderId="0" xfId="0" applyAlignment="1">
      <alignment horizontal="left" vertical="center"/>
    </xf>
    <xf numFmtId="3" fontId="0" fillId="2" borderId="9" xfId="0" applyNumberFormat="1" applyFill="1" applyBorder="1" applyAlignment="1">
      <alignment horizontal="center" vertical="center" wrapText="1"/>
    </xf>
    <xf numFmtId="167" fontId="2" fillId="2" borderId="13" xfId="0" applyNumberFormat="1" applyFont="1" applyFill="1" applyBorder="1" applyAlignment="1">
      <alignment horizontal="center"/>
    </xf>
    <xf numFmtId="168" fontId="0" fillId="3" borderId="7" xfId="1" applyNumberFormat="1" applyFont="1" applyFill="1" applyBorder="1" applyAlignment="1">
      <alignment horizontal="center" vertical="center"/>
    </xf>
    <xf numFmtId="168" fontId="0" fillId="2" borderId="1" xfId="1" applyNumberFormat="1" applyFont="1" applyFill="1" applyBorder="1" applyAlignment="1">
      <alignment horizontal="center" vertical="center"/>
    </xf>
    <xf numFmtId="168" fontId="0" fillId="3" borderId="1" xfId="1" applyNumberFormat="1" applyFont="1" applyFill="1" applyBorder="1" applyAlignment="1">
      <alignment horizontal="center" vertical="center"/>
    </xf>
    <xf numFmtId="168" fontId="0" fillId="2" borderId="8" xfId="1" applyNumberFormat="1" applyFont="1" applyFill="1" applyBorder="1" applyAlignment="1">
      <alignment horizontal="center" vertical="center"/>
    </xf>
    <xf numFmtId="168" fontId="0" fillId="3" borderId="8" xfId="1" applyNumberFormat="1" applyFont="1" applyFill="1" applyBorder="1" applyAlignment="1">
      <alignment horizontal="center" vertical="center"/>
    </xf>
    <xf numFmtId="168" fontId="2" fillId="2" borderId="8" xfId="0" applyNumberFormat="1" applyFont="1" applyFill="1" applyBorder="1" applyAlignment="1">
      <alignment horizontal="center"/>
    </xf>
    <xf numFmtId="168" fontId="0" fillId="2" borderId="11" xfId="1" applyNumberFormat="1" applyFont="1" applyFill="1" applyBorder="1" applyAlignment="1">
      <alignment horizontal="center" vertical="center"/>
    </xf>
    <xf numFmtId="168" fontId="0" fillId="3" borderId="11" xfId="1" applyNumberFormat="1" applyFont="1" applyFill="1" applyBorder="1" applyAlignment="1">
      <alignment horizontal="center" vertical="center"/>
    </xf>
    <xf numFmtId="49" fontId="0" fillId="3" borderId="7" xfId="0" applyNumberFormat="1" applyFill="1" applyBorder="1" applyAlignment="1">
      <alignment horizontal="center" vertical="center" wrapText="1"/>
    </xf>
    <xf numFmtId="49" fontId="0" fillId="2" borderId="1" xfId="0" applyNumberFormat="1" applyFill="1" applyBorder="1" applyAlignment="1">
      <alignment horizontal="center" vertical="center" wrapText="1"/>
    </xf>
    <xf numFmtId="49" fontId="0" fillId="3" borderId="1" xfId="0" applyNumberFormat="1" applyFill="1" applyBorder="1" applyAlignment="1">
      <alignment horizontal="center" vertical="center" wrapText="1"/>
    </xf>
    <xf numFmtId="49" fontId="0" fillId="2" borderId="8" xfId="0" applyNumberFormat="1" applyFill="1" applyBorder="1" applyAlignment="1">
      <alignment horizontal="center" vertical="center" wrapText="1"/>
    </xf>
    <xf numFmtId="49" fontId="0" fillId="3" borderId="8" xfId="0" applyNumberFormat="1" applyFill="1" applyBorder="1" applyAlignment="1">
      <alignment horizontal="center" vertical="center" wrapText="1"/>
    </xf>
    <xf numFmtId="49" fontId="0" fillId="2" borderId="5" xfId="0" applyNumberFormat="1" applyFill="1" applyBorder="1" applyAlignment="1">
      <alignment horizontal="center"/>
    </xf>
    <xf numFmtId="49" fontId="0" fillId="2" borderId="8" xfId="0" applyNumberFormat="1" applyFill="1" applyBorder="1"/>
    <xf numFmtId="3" fontId="0" fillId="2" borderId="10" xfId="0" applyNumberFormat="1" applyFill="1" applyBorder="1" applyAlignment="1">
      <alignment horizontal="center"/>
    </xf>
    <xf numFmtId="168" fontId="0" fillId="2" borderId="8" xfId="0" applyNumberFormat="1" applyFill="1" applyBorder="1" applyAlignment="1">
      <alignment horizontal="center"/>
    </xf>
    <xf numFmtId="49" fontId="0" fillId="2" borderId="8" xfId="0" applyNumberFormat="1" applyFill="1" applyBorder="1" applyAlignment="1">
      <alignment horizontal="center"/>
    </xf>
    <xf numFmtId="167" fontId="2" fillId="0" borderId="0" xfId="0" applyNumberFormat="1" applyFont="1" applyAlignment="1">
      <alignment horizontal="center"/>
    </xf>
    <xf numFmtId="0" fontId="3" fillId="3" borderId="3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</cellXfs>
  <cellStyles count="5">
    <cellStyle name="Comma 2" xfId="2" xr:uid="{00000000-0005-0000-0000-000000000000}"/>
    <cellStyle name="Comma 2 2" xfId="4" xr:uid="{00000000-0005-0000-0000-000001000000}"/>
    <cellStyle name="Currency" xfId="1" builtinId="4"/>
    <cellStyle name="Currency 2" xfId="3" xr:uid="{00000000-0005-0000-0000-000003000000}"/>
    <cellStyle name="Normal" xfId="0" builtinId="0"/>
  </cellStyles>
  <dxfs count="0"/>
  <tableStyles count="0" defaultTableStyle="TableStyleMedium2" defaultPivotStyle="PivotStyleLight16"/>
  <colors>
    <mruColors>
      <color rgb="FFCFE6F7"/>
      <color rgb="FF9AD5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J33"/>
  <sheetViews>
    <sheetView tabSelected="1" zoomScale="90" zoomScaleNormal="90" workbookViewId="0">
      <selection activeCell="M18" sqref="M18"/>
    </sheetView>
  </sheetViews>
  <sheetFormatPr defaultRowHeight="14.45"/>
  <cols>
    <col min="1" max="1" width="9.7109375" customWidth="1"/>
    <col min="2" max="2" width="23.140625" bestFit="1" customWidth="1"/>
    <col min="3" max="3" width="17.28515625" style="1" bestFit="1" customWidth="1"/>
    <col min="4" max="4" width="17.7109375" bestFit="1" customWidth="1"/>
    <col min="5" max="5" width="12.42578125" bestFit="1" customWidth="1"/>
    <col min="6" max="6" width="19.85546875" style="1" bestFit="1" customWidth="1"/>
    <col min="7" max="7" width="15.28515625" style="1" customWidth="1"/>
    <col min="8" max="8" width="13.28515625" style="1" customWidth="1"/>
    <col min="9" max="9" width="16.85546875" hidden="1" customWidth="1"/>
    <col min="10" max="10" width="8.85546875" hidden="1" customWidth="1"/>
  </cols>
  <sheetData>
    <row r="2" spans="2:10">
      <c r="B2" s="50" t="s">
        <v>0</v>
      </c>
      <c r="C2" s="51"/>
      <c r="D2" s="52"/>
      <c r="E2" s="52"/>
      <c r="F2" s="52"/>
      <c r="G2" s="52"/>
      <c r="H2" s="52"/>
    </row>
    <row r="3" spans="2:10" ht="18.399999999999999" customHeight="1">
      <c r="B3" s="53"/>
      <c r="C3" s="54"/>
      <c r="D3" s="54"/>
      <c r="E3" s="54"/>
      <c r="F3" s="54"/>
      <c r="G3" s="54"/>
      <c r="H3" s="54"/>
      <c r="I3" t="s">
        <v>1</v>
      </c>
    </row>
    <row r="4" spans="2:10">
      <c r="B4" s="55"/>
      <c r="C4" s="56"/>
      <c r="D4" s="56"/>
      <c r="E4" s="56"/>
      <c r="F4" s="56"/>
      <c r="G4" s="56"/>
      <c r="H4" s="56"/>
    </row>
    <row r="5" spans="2:10" s="2" customFormat="1" ht="28.9">
      <c r="B5" s="7" t="s">
        <v>2</v>
      </c>
      <c r="C5" s="9" t="s">
        <v>3</v>
      </c>
      <c r="D5" s="8" t="s">
        <v>4</v>
      </c>
      <c r="E5" s="9" t="s">
        <v>5</v>
      </c>
      <c r="F5" s="10" t="s">
        <v>6</v>
      </c>
      <c r="G5" s="10" t="s">
        <v>7</v>
      </c>
      <c r="H5" s="10" t="s">
        <v>8</v>
      </c>
      <c r="I5" s="5">
        <v>45454</v>
      </c>
    </row>
    <row r="6" spans="2:10" s="2" customFormat="1" ht="22.15" customHeight="1">
      <c r="B6" s="21" t="s">
        <v>9</v>
      </c>
      <c r="C6" s="39" t="s">
        <v>10</v>
      </c>
      <c r="D6" s="14" t="s">
        <v>11</v>
      </c>
      <c r="E6" s="31">
        <v>350</v>
      </c>
      <c r="F6" s="17">
        <v>115</v>
      </c>
      <c r="G6" s="17">
        <f>E6+F6</f>
        <v>465</v>
      </c>
      <c r="H6" s="17">
        <v>350</v>
      </c>
      <c r="I6" s="4" t="e">
        <f>(#REF!-$I$5)/365</f>
        <v>#REF!</v>
      </c>
      <c r="J6" s="2" t="e">
        <f>(F6/$F$13)*I6</f>
        <v>#REF!</v>
      </c>
    </row>
    <row r="7" spans="2:10" s="28" customFormat="1" ht="24" customHeight="1">
      <c r="B7" s="22" t="s">
        <v>12</v>
      </c>
      <c r="C7" s="40" t="s">
        <v>13</v>
      </c>
      <c r="D7" s="29" t="s">
        <v>11</v>
      </c>
      <c r="E7" s="32">
        <v>400</v>
      </c>
      <c r="F7" s="18">
        <v>115</v>
      </c>
      <c r="G7" s="17">
        <f t="shared" ref="G7:G12" si="0">E7+F7</f>
        <v>515</v>
      </c>
      <c r="H7" s="17">
        <v>330</v>
      </c>
      <c r="I7" s="27" t="e">
        <f>(#REF!-$I$5)/365</f>
        <v>#REF!</v>
      </c>
      <c r="J7" s="28" t="e">
        <f>(F7/$F$13)*I7</f>
        <v>#REF!</v>
      </c>
    </row>
    <row r="8" spans="2:10" s="2" customFormat="1" ht="24" customHeight="1">
      <c r="B8" s="23" t="s">
        <v>14</v>
      </c>
      <c r="C8" s="41" t="s">
        <v>15</v>
      </c>
      <c r="D8" s="15" t="s">
        <v>16</v>
      </c>
      <c r="E8" s="33">
        <v>330</v>
      </c>
      <c r="F8" s="17">
        <v>120</v>
      </c>
      <c r="G8" s="17">
        <f t="shared" si="0"/>
        <v>450</v>
      </c>
      <c r="H8" s="17">
        <v>330</v>
      </c>
      <c r="I8" s="4" t="e">
        <f>(#REF!-$I$5)/365</f>
        <v>#REF!</v>
      </c>
      <c r="J8" s="2" t="e">
        <f>(F8/$F$13)*I8</f>
        <v>#REF!</v>
      </c>
    </row>
    <row r="9" spans="2:10" s="2" customFormat="1">
      <c r="B9" s="24" t="s">
        <v>17</v>
      </c>
      <c r="C9" s="42" t="s">
        <v>18</v>
      </c>
      <c r="D9" s="11" t="s">
        <v>11</v>
      </c>
      <c r="E9" s="34">
        <v>350</v>
      </c>
      <c r="F9" s="37">
        <v>50</v>
      </c>
      <c r="G9" s="17">
        <f t="shared" si="0"/>
        <v>400</v>
      </c>
      <c r="H9" s="17">
        <v>350</v>
      </c>
      <c r="I9" s="4" t="e">
        <f>(#REF!-$I$5)/365</f>
        <v>#REF!</v>
      </c>
      <c r="J9" s="2" t="e">
        <f>(F9/$F$13)*I9</f>
        <v>#REF!</v>
      </c>
    </row>
    <row r="10" spans="2:10" s="2" customFormat="1" ht="22.9" customHeight="1">
      <c r="B10" s="25" t="s">
        <v>19</v>
      </c>
      <c r="C10" s="43" t="s">
        <v>20</v>
      </c>
      <c r="D10" s="16" t="s">
        <v>11</v>
      </c>
      <c r="E10" s="35">
        <v>350</v>
      </c>
      <c r="F10" s="38">
        <v>50</v>
      </c>
      <c r="G10" s="17">
        <f t="shared" si="0"/>
        <v>400</v>
      </c>
      <c r="H10" s="17">
        <v>350</v>
      </c>
      <c r="I10" s="4"/>
    </row>
    <row r="11" spans="2:10" s="2" customFormat="1" ht="22.9" customHeight="1">
      <c r="B11" s="24" t="s">
        <v>21</v>
      </c>
      <c r="C11" s="42" t="s">
        <v>22</v>
      </c>
      <c r="D11" s="13" t="s">
        <v>16</v>
      </c>
      <c r="E11" s="34">
        <v>350</v>
      </c>
      <c r="F11" s="37">
        <v>120</v>
      </c>
      <c r="G11" s="17">
        <f t="shared" si="0"/>
        <v>470</v>
      </c>
      <c r="H11" s="17">
        <v>350</v>
      </c>
      <c r="I11" s="4"/>
    </row>
    <row r="12" spans="2:10" s="2" customFormat="1" ht="25.15" customHeight="1">
      <c r="B12" s="25" t="s">
        <v>23</v>
      </c>
      <c r="C12" s="43" t="s">
        <v>24</v>
      </c>
      <c r="D12" s="12" t="s">
        <v>11</v>
      </c>
      <c r="E12" s="35">
        <v>330</v>
      </c>
      <c r="F12" s="38">
        <v>115</v>
      </c>
      <c r="G12" s="17">
        <f t="shared" si="0"/>
        <v>445</v>
      </c>
      <c r="H12" s="17">
        <v>330</v>
      </c>
      <c r="I12" s="4"/>
    </row>
    <row r="13" spans="2:10" s="3" customFormat="1">
      <c r="B13" s="26" t="s">
        <v>25</v>
      </c>
      <c r="C13" s="26"/>
      <c r="D13" s="19"/>
      <c r="E13" s="36">
        <f>SUM(E6:E12)</f>
        <v>2460</v>
      </c>
      <c r="F13" s="36">
        <f>SUM(F6:F12)</f>
        <v>685</v>
      </c>
      <c r="G13" s="30">
        <f>SUM(G6:G12)</f>
        <v>3145</v>
      </c>
      <c r="H13" s="20"/>
      <c r="J13" s="6" t="e">
        <f>SUM(J6:J9)</f>
        <v>#REF!</v>
      </c>
    </row>
    <row r="14" spans="2:10">
      <c r="I14" s="4"/>
      <c r="J14" s="2"/>
    </row>
    <row r="15" spans="2:10">
      <c r="I15" s="4"/>
      <c r="J15" s="2"/>
    </row>
    <row r="16" spans="2:10">
      <c r="B16" s="3" t="s">
        <v>26</v>
      </c>
    </row>
    <row r="18" spans="2:6" ht="28.9">
      <c r="B18" s="7" t="s">
        <v>2</v>
      </c>
      <c r="C18" s="7" t="s">
        <v>27</v>
      </c>
      <c r="D18" s="9" t="s">
        <v>28</v>
      </c>
      <c r="E18" s="8" t="s">
        <v>29</v>
      </c>
      <c r="F18" s="9" t="s">
        <v>30</v>
      </c>
    </row>
    <row r="19" spans="2:6">
      <c r="B19" s="21" t="s">
        <v>31</v>
      </c>
      <c r="C19" s="21" t="s">
        <v>32</v>
      </c>
      <c r="D19" s="39" t="s">
        <v>33</v>
      </c>
      <c r="E19" s="14">
        <v>51</v>
      </c>
      <c r="F19" s="31">
        <v>495.47</v>
      </c>
    </row>
    <row r="20" spans="2:6">
      <c r="B20" s="22" t="s">
        <v>34</v>
      </c>
      <c r="C20" s="22" t="s">
        <v>32</v>
      </c>
      <c r="D20" s="40" t="s">
        <v>35</v>
      </c>
      <c r="E20" s="29">
        <v>53</v>
      </c>
      <c r="F20" s="32">
        <v>703.11</v>
      </c>
    </row>
    <row r="21" spans="2:6">
      <c r="B21" s="23" t="s">
        <v>36</v>
      </c>
      <c r="C21" s="23" t="s">
        <v>37</v>
      </c>
      <c r="D21" s="41" t="s">
        <v>38</v>
      </c>
      <c r="E21" s="15">
        <v>41</v>
      </c>
      <c r="F21" s="33">
        <v>416.37</v>
      </c>
    </row>
    <row r="22" spans="2:6">
      <c r="B22" s="24" t="s">
        <v>39</v>
      </c>
      <c r="C22" s="24" t="s">
        <v>32</v>
      </c>
      <c r="D22" s="42" t="s">
        <v>40</v>
      </c>
      <c r="E22" s="11" t="s">
        <v>41</v>
      </c>
      <c r="F22" s="34">
        <v>334.23</v>
      </c>
    </row>
    <row r="23" spans="2:6">
      <c r="B23" s="25" t="s">
        <v>42</v>
      </c>
      <c r="C23" s="25" t="s">
        <v>37</v>
      </c>
      <c r="D23" s="43" t="s">
        <v>43</v>
      </c>
      <c r="E23" s="16">
        <v>46</v>
      </c>
      <c r="F23" s="35">
        <v>447.44</v>
      </c>
    </row>
    <row r="24" spans="2:6">
      <c r="B24" s="24" t="s">
        <v>44</v>
      </c>
      <c r="C24" s="24" t="s">
        <v>32</v>
      </c>
      <c r="D24" s="42" t="s">
        <v>45</v>
      </c>
      <c r="E24" s="13">
        <v>42</v>
      </c>
      <c r="F24" s="34">
        <v>402.39</v>
      </c>
    </row>
    <row r="25" spans="2:6">
      <c r="B25" s="25" t="s">
        <v>46</v>
      </c>
      <c r="C25" s="25" t="s">
        <v>32</v>
      </c>
      <c r="D25" s="43" t="s">
        <v>47</v>
      </c>
      <c r="E25" s="12">
        <v>41</v>
      </c>
      <c r="F25" s="35">
        <v>637.83000000000004</v>
      </c>
    </row>
    <row r="26" spans="2:6">
      <c r="B26" s="44" t="s">
        <v>48</v>
      </c>
      <c r="C26" s="44" t="s">
        <v>32</v>
      </c>
      <c r="D26" s="48" t="s">
        <v>45</v>
      </c>
      <c r="E26" s="46">
        <v>41</v>
      </c>
      <c r="F26" s="47">
        <v>465.95</v>
      </c>
    </row>
    <row r="27" spans="2:6">
      <c r="B27" s="25" t="s">
        <v>49</v>
      </c>
      <c r="C27" s="25" t="s">
        <v>37</v>
      </c>
      <c r="D27" s="43" t="s">
        <v>33</v>
      </c>
      <c r="E27" s="12">
        <v>43</v>
      </c>
      <c r="F27" s="35">
        <v>562.53</v>
      </c>
    </row>
    <row r="28" spans="2:6">
      <c r="B28" s="26" t="s">
        <v>25</v>
      </c>
      <c r="C28" s="44"/>
      <c r="D28" s="45"/>
      <c r="E28" s="46"/>
      <c r="F28" s="36">
        <f>SUM(F19:F27)</f>
        <v>4465.32</v>
      </c>
    </row>
    <row r="30" spans="2:6">
      <c r="D30" s="3" t="s">
        <v>50</v>
      </c>
      <c r="E30" s="3"/>
      <c r="F30" s="49">
        <f>F28/2</f>
        <v>2232.66</v>
      </c>
    </row>
    <row r="31" spans="2:6">
      <c r="D31" s="3" t="s">
        <v>51</v>
      </c>
      <c r="E31" s="3"/>
      <c r="F31" s="49">
        <f>F30/9</f>
        <v>248.07333333333332</v>
      </c>
    </row>
    <row r="33" spans="4:6">
      <c r="D33" s="3" t="s">
        <v>52</v>
      </c>
      <c r="E33" s="3"/>
      <c r="F33" s="49">
        <f>G13+F30</f>
        <v>5377.66</v>
      </c>
    </row>
  </sheetData>
  <mergeCells count="1">
    <mergeCell ref="B2:H4"/>
  </mergeCells>
  <pageMargins left="0.39370078740157483" right="0" top="0.98425196850393704" bottom="0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Zyginta Urbonaite</dc:creator>
  <cp:keywords/>
  <dc:description/>
  <cp:lastModifiedBy>Guest User</cp:lastModifiedBy>
  <cp:revision/>
  <dcterms:created xsi:type="dcterms:W3CDTF">2018-02-09T11:27:18Z</dcterms:created>
  <dcterms:modified xsi:type="dcterms:W3CDTF">2025-06-23T14:28:06Z</dcterms:modified>
  <cp:category/>
  <cp:contentStatus/>
</cp:coreProperties>
</file>