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N:\DEVELOPMENTS\Jacksons Corner - 1-9 KINGS RD LLP\Singer Vielle\"/>
    </mc:Choice>
  </mc:AlternateContent>
  <bookViews>
    <workbookView xWindow="0" yWindow="0" windowWidth="20430" windowHeight="6860"/>
  </bookViews>
  <sheets>
    <sheet name="Master price list" sheetId="2" r:id="rId1"/>
    <sheet name="Status" sheetId="3" r:id="rId2"/>
  </sheets>
  <definedNames>
    <definedName name="_xlnm.Print_Area" localSheetId="0">'Master price list'!$A$1:$P$47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 i="2" l="1"/>
  <c r="O6" i="2"/>
  <c r="O7" i="2"/>
  <c r="O8" i="2"/>
  <c r="O9" i="2"/>
  <c r="O10" i="2"/>
  <c r="O11" i="2"/>
  <c r="O12" i="2"/>
  <c r="O13" i="2"/>
  <c r="O14" i="2"/>
  <c r="O15" i="2"/>
  <c r="O16" i="2"/>
  <c r="O17" i="2"/>
  <c r="O18" i="2"/>
  <c r="O19" i="2"/>
  <c r="O20" i="2"/>
  <c r="O21" i="2"/>
  <c r="O22" i="2"/>
  <c r="O23" i="2"/>
  <c r="O24" i="2"/>
  <c r="O25" i="2"/>
  <c r="O26" i="2"/>
  <c r="O27" i="2"/>
  <c r="O28" i="2"/>
  <c r="O29" i="2"/>
  <c r="O4" i="2"/>
  <c r="N30" i="2"/>
  <c r="P29" i="2"/>
  <c r="P28" i="2"/>
  <c r="P27" i="2"/>
  <c r="P26" i="2"/>
  <c r="P23" i="2"/>
  <c r="P22" i="2"/>
  <c r="P21" i="2"/>
  <c r="P20" i="2"/>
  <c r="P19" i="2"/>
  <c r="P18" i="2"/>
  <c r="P17" i="2"/>
  <c r="P16" i="2"/>
  <c r="P15" i="2"/>
  <c r="P14" i="2"/>
  <c r="P13" i="2"/>
  <c r="P12" i="2"/>
  <c r="P11" i="2"/>
  <c r="P10" i="2"/>
  <c r="P9" i="2"/>
  <c r="P8" i="2"/>
  <c r="P7" i="2"/>
  <c r="P6" i="2"/>
  <c r="P5" i="2"/>
  <c r="P4" i="2"/>
  <c r="L24" i="2" l="1"/>
  <c r="P24" i="2" s="1"/>
  <c r="L25" i="2"/>
  <c r="P25" i="2" s="1"/>
  <c r="K5" i="2"/>
  <c r="K6" i="2"/>
  <c r="K7" i="2"/>
  <c r="K8" i="2"/>
  <c r="K9" i="2"/>
  <c r="K10" i="2"/>
  <c r="K11" i="2"/>
  <c r="K12" i="2"/>
  <c r="K13" i="2"/>
  <c r="K14" i="2"/>
  <c r="K15" i="2"/>
  <c r="K16" i="2"/>
  <c r="K17" i="2"/>
  <c r="K18" i="2"/>
  <c r="K19" i="2"/>
  <c r="K20" i="2"/>
  <c r="K21" i="2"/>
  <c r="K22" i="2"/>
  <c r="K23" i="2"/>
  <c r="K24" i="2"/>
  <c r="K25" i="2"/>
  <c r="K26" i="2"/>
  <c r="K27" i="2"/>
  <c r="K28" i="2"/>
  <c r="K29" i="2"/>
  <c r="K4" i="2"/>
  <c r="L30" i="2" l="1"/>
  <c r="M22" i="2"/>
  <c r="M18" i="2"/>
  <c r="H10" i="2"/>
  <c r="H6" i="2"/>
  <c r="H4" i="2"/>
  <c r="M8" i="2"/>
  <c r="M4" i="2"/>
  <c r="M5" i="2"/>
  <c r="M7" i="2"/>
  <c r="M9" i="2"/>
  <c r="M11" i="2"/>
  <c r="M12" i="2"/>
  <c r="M13" i="2"/>
  <c r="M14" i="2"/>
  <c r="M15" i="2"/>
  <c r="M16" i="2"/>
  <c r="M17" i="2"/>
  <c r="M19" i="2"/>
  <c r="M20" i="2"/>
  <c r="M21" i="2"/>
  <c r="M23" i="2"/>
  <c r="M24" i="2"/>
  <c r="M25" i="2"/>
  <c r="M26" i="2"/>
  <c r="M27" i="2"/>
  <c r="M28" i="2"/>
  <c r="M29" i="2"/>
  <c r="H5" i="2"/>
  <c r="H7" i="2"/>
  <c r="H9" i="2"/>
  <c r="H11" i="2"/>
  <c r="H12" i="2"/>
  <c r="H13" i="2"/>
  <c r="H14" i="2"/>
  <c r="H15" i="2"/>
  <c r="H16" i="2"/>
  <c r="H17" i="2"/>
  <c r="H19" i="2"/>
  <c r="H20" i="2"/>
  <c r="H21" i="2"/>
  <c r="H23" i="2"/>
  <c r="H24" i="2"/>
  <c r="H25" i="2"/>
  <c r="H26" i="2"/>
  <c r="H27" i="2"/>
  <c r="H28" i="2"/>
  <c r="H29" i="2"/>
  <c r="G30" i="2"/>
  <c r="P30" i="2" l="1"/>
  <c r="H22" i="2"/>
  <c r="H18" i="2"/>
  <c r="H8" i="2"/>
  <c r="M10" i="2"/>
  <c r="M6" i="2"/>
  <c r="I30" i="2"/>
  <c r="K30" i="2" s="1"/>
  <c r="J12" i="2"/>
  <c r="J11" i="2"/>
  <c r="J20" i="2"/>
  <c r="J19" i="2"/>
  <c r="J18" i="2"/>
  <c r="J17" i="2"/>
  <c r="J27" i="2"/>
  <c r="J26" i="2"/>
  <c r="J29" i="2"/>
  <c r="J28" i="2"/>
  <c r="J10" i="2"/>
  <c r="J9" i="2"/>
  <c r="J8" i="2"/>
  <c r="J16" i="2"/>
  <c r="J25" i="2"/>
  <c r="J24" i="2"/>
  <c r="J23" i="2"/>
  <c r="J7" i="2"/>
  <c r="J6" i="2"/>
  <c r="J5" i="2"/>
  <c r="J15" i="2"/>
  <c r="J14" i="2"/>
  <c r="J13" i="2"/>
  <c r="J22" i="2"/>
  <c r="J21" i="2"/>
  <c r="J4" i="2"/>
  <c r="F30" i="2" l="1"/>
  <c r="O30" i="2" l="1"/>
  <c r="M30" i="2"/>
  <c r="J30" i="2"/>
  <c r="H30" i="2"/>
</calcChain>
</file>

<file path=xl/sharedStrings.xml><?xml version="1.0" encoding="utf-8"?>
<sst xmlns="http://schemas.openxmlformats.org/spreadsheetml/2006/main" count="94" uniqueCount="44">
  <si>
    <t>Jackson's Corner, Reading</t>
  </si>
  <si>
    <t>Floor</t>
  </si>
  <si>
    <t>DUKE HOUSE</t>
  </si>
  <si>
    <t>KINGS HOUSE</t>
  </si>
  <si>
    <t>New</t>
  </si>
  <si>
    <t>Refurb</t>
  </si>
  <si>
    <t xml:space="preserve"> </t>
  </si>
  <si>
    <t>DUCHESS HOUSE</t>
  </si>
  <si>
    <t xml:space="preserve">Beds </t>
  </si>
  <si>
    <t>JACKSONS CORNER - POSTAL ADDRESSES</t>
  </si>
  <si>
    <t>Total Units</t>
  </si>
  <si>
    <t>Unreleased</t>
  </si>
  <si>
    <t>Released</t>
  </si>
  <si>
    <t>Reserved</t>
  </si>
  <si>
    <t>Exchanged</t>
  </si>
  <si>
    <t>Completed</t>
  </si>
  <si>
    <t>5th Floor</t>
  </si>
  <si>
    <t>4th Floor</t>
  </si>
  <si>
    <t>3rd Floor</t>
  </si>
  <si>
    <t>2nd Floor</t>
  </si>
  <si>
    <t>1st Floor</t>
  </si>
  <si>
    <t>Note: The units highighted were previously let by Savills</t>
  </si>
  <si>
    <t>New Build or Refurb</t>
  </si>
  <si>
    <t>Postal Address no.</t>
  </si>
  <si>
    <t>GIA (sq ft)</t>
  </si>
  <si>
    <t>Baseline GDV            (£ sq ft)</t>
  </si>
  <si>
    <t>Baseline GDV         (£)</t>
  </si>
  <si>
    <t>Upside GDV            (£ sq ft)</t>
  </si>
  <si>
    <t>Upside GDV           (£)</t>
  </si>
  <si>
    <t>Block Name</t>
  </si>
  <si>
    <t>Baseline                Rent £ sq ft</t>
  </si>
  <si>
    <t>Baseline            Rental Vals (pcm)</t>
  </si>
  <si>
    <t>Baseline            Rental Yield</t>
  </si>
  <si>
    <t>Upside            Rental Vals (pcm)</t>
  </si>
  <si>
    <t>Upside                Rent £ sq ft</t>
  </si>
  <si>
    <t>Upside            Rental Yield</t>
  </si>
  <si>
    <t>Baseline values are based on the current specification/finish and existing access arrangements.</t>
  </si>
  <si>
    <t xml:space="preserve">Upside values assume that a secondary access is implemented. </t>
  </si>
  <si>
    <t>Please note any advice contained or attached in this report is informal and given purely as guidance unless otherwise explicitly stated. Our views on price are not intended as a formal valuation and should not be relied upon as such. They are given in the course of our estate agency role. No liability is given to any third party and the figures suggested  are in accordance  with Professional  Standards  PS 1 and PS 2 of the RICS Valuation – Professional Standards (PS 1.5 - VPS 1-5 exceptions),  effective from 1st July 2017. Any advice attached is not a formal ("Red Book") valuation,  and neither Haslams Estate Agents  nor the author can accept any responsibility to any third party who may seek to rely upon it, as a whole or any part as such. If formal advice is required this will be explicitly stated along with our understanding  of limitations and purpose.</t>
  </si>
  <si>
    <t>General assumptions</t>
  </si>
  <si>
    <t>1. All property is either freehold/long leasehold apartments, has a reasonable management company obligations, charges and ground rents</t>
  </si>
  <si>
    <t xml:space="preserve">2. Each property has a good specification/finish appropriate to the local market </t>
  </si>
  <si>
    <t>3. Each property has a market accepted 10 year guarantee</t>
  </si>
  <si>
    <t>4. An appropriate marketing campaign is conducted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</si>
</sst>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43" formatCode="_-* #,##0.00_-;\-* #,##0.00_-;_-* &quot;-&quot;??_-;_-@_-"/>
    <numFmt numFmtId="164" formatCode="_-* #,##0_-;\-* #,##0_-;_-* &quot;-&quot;??_-;_-@_-"/>
    <numFmt numFmtId="165" formatCode="&quot;£&quot;#,##0.00"/>
    <numFmt numFmtId="166" formatCode="&quot;£&quot;#,##0"/>
  </numFmts>
  <fonts count="18" x14ac:knownFonts="1">
    <font>
      <sz val="10"/>
      <color theme="1"/>
      <name val="Arial"/>
      <family val="2"/>
    </font>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color rgb="FF000000"/>
      <name val="Times New Roman"/>
      <family val="1"/>
    </font>
    <font>
      <sz val="10"/>
      <name val="Arial"/>
      <family val="2"/>
    </font>
    <font>
      <sz val="10"/>
      <color rgb="FFFF0000"/>
      <name val="Arial"/>
      <family val="2"/>
    </font>
    <font>
      <sz val="10"/>
      <color rgb="FF0070C0"/>
      <name val="Arial"/>
      <family val="2"/>
    </font>
    <font>
      <sz val="10"/>
      <color rgb="FF00B050"/>
      <name val="Arial"/>
      <family val="2"/>
    </font>
    <font>
      <sz val="10"/>
      <color rgb="FF7030A0"/>
      <name val="Arial"/>
      <family val="2"/>
    </font>
    <font>
      <sz val="8"/>
      <color theme="1"/>
      <name val="Arial"/>
      <family val="2"/>
    </font>
    <font>
      <b/>
      <sz val="10"/>
      <color rgb="FF002060"/>
      <name val="Arial"/>
      <family val="2"/>
    </font>
    <font>
      <b/>
      <sz val="18"/>
      <color rgb="FF0070C0"/>
      <name val="Arial"/>
      <family val="2"/>
    </font>
    <font>
      <b/>
      <sz val="10"/>
      <color rgb="FF0070C0"/>
      <name val="Arial"/>
      <family val="2"/>
    </font>
    <font>
      <sz val="10"/>
      <name val="Calibri"/>
      <family val="2"/>
      <scheme val="minor"/>
    </font>
    <font>
      <u/>
      <sz val="10"/>
      <name val="Calibri"/>
      <family val="2"/>
      <scheme val="minor"/>
    </font>
    <font>
      <b/>
      <i/>
      <sz val="10"/>
      <color theme="1"/>
      <name val="Arial"/>
      <family val="2"/>
    </font>
  </fonts>
  <fills count="7">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0000"/>
        <bgColor indexed="64"/>
      </patternFill>
    </fill>
    <fill>
      <patternFill patternType="solid">
        <fgColor rgb="FF00B0F0"/>
        <bgColor indexed="64"/>
      </patternFill>
    </fill>
    <fill>
      <patternFill patternType="solid">
        <fgColor rgb="FF92D050"/>
        <bgColor indexed="64"/>
      </patternFill>
    </fill>
  </fills>
  <borders count="13">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0">
    <xf numFmtId="0" fontId="0" fillId="0" borderId="0"/>
    <xf numFmtId="43" fontId="4" fillId="0" borderId="0" applyFont="0" applyFill="0" applyBorder="0" applyAlignment="0" applyProtection="0"/>
    <xf numFmtId="0" fontId="2" fillId="0" borderId="0"/>
    <xf numFmtId="0" fontId="4" fillId="0" borderId="0"/>
    <xf numFmtId="43" fontId="2" fillId="0" borderId="0" applyFont="0" applyFill="0" applyBorder="0" applyAlignment="0" applyProtection="0"/>
    <xf numFmtId="0" fontId="5" fillId="0" borderId="0"/>
    <xf numFmtId="0" fontId="6" fillId="0" borderId="0"/>
    <xf numFmtId="0" fontId="1" fillId="0" borderId="0"/>
    <xf numFmtId="43" fontId="1" fillId="0" borderId="0" applyFont="0" applyFill="0" applyBorder="0" applyAlignment="0" applyProtection="0"/>
    <xf numFmtId="9" fontId="4" fillId="0" borderId="0" applyFont="0" applyFill="0" applyBorder="0" applyAlignment="0" applyProtection="0"/>
  </cellStyleXfs>
  <cellXfs count="89">
    <xf numFmtId="0" fontId="0" fillId="0" borderId="0" xfId="0"/>
    <xf numFmtId="164" fontId="0" fillId="0" borderId="0" xfId="1" applyNumberFormat="1" applyFont="1" applyAlignment="1">
      <alignment horizontal="right"/>
    </xf>
    <xf numFmtId="0" fontId="3" fillId="0" borderId="0" xfId="0" applyNumberFormat="1" applyFont="1"/>
    <xf numFmtId="5" fontId="0" fillId="0" borderId="0" xfId="0" applyNumberFormat="1"/>
    <xf numFmtId="164" fontId="0" fillId="0" borderId="0" xfId="1" applyNumberFormat="1" applyFont="1" applyBorder="1" applyAlignment="1">
      <alignment horizontal="center"/>
    </xf>
    <xf numFmtId="0" fontId="0" fillId="0" borderId="0" xfId="0" applyNumberFormat="1"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4" xfId="0" applyFill="1" applyBorder="1" applyAlignment="1">
      <alignment horizontal="center"/>
    </xf>
    <xf numFmtId="0" fontId="12" fillId="0" borderId="0" xfId="0" applyFont="1"/>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protection locked="0"/>
    </xf>
    <xf numFmtId="0" fontId="11" fillId="2" borderId="11"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protection locked="0"/>
    </xf>
    <xf numFmtId="0" fontId="11" fillId="3" borderId="11"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protection locked="0"/>
    </xf>
    <xf numFmtId="0" fontId="11" fillId="5" borderId="11" xfId="0" applyFont="1" applyFill="1" applyBorder="1" applyAlignment="1" applyProtection="1">
      <alignment horizontal="center" vertical="center"/>
      <protection locked="0"/>
    </xf>
    <xf numFmtId="0" fontId="11" fillId="5" borderId="12" xfId="0" applyFont="1" applyFill="1" applyBorder="1" applyAlignment="1" applyProtection="1">
      <alignment horizontal="center"/>
      <protection locked="0"/>
    </xf>
    <xf numFmtId="0" fontId="11" fillId="6" borderId="11" xfId="0" applyFont="1" applyFill="1" applyBorder="1" applyAlignment="1">
      <alignment horizontal="center"/>
    </xf>
    <xf numFmtId="0" fontId="11" fillId="6" borderId="12" xfId="0" applyFont="1" applyFill="1" applyBorder="1" applyAlignment="1">
      <alignment horizontal="center"/>
    </xf>
    <xf numFmtId="0" fontId="7" fillId="0" borderId="4" xfId="0" applyFont="1" applyFill="1" applyBorder="1" applyAlignment="1">
      <alignment horizontal="center"/>
    </xf>
    <xf numFmtId="0" fontId="7" fillId="0" borderId="0" xfId="0" applyFont="1" applyFill="1" applyBorder="1" applyAlignment="1">
      <alignment horizontal="center"/>
    </xf>
    <xf numFmtId="0" fontId="6" fillId="6" borderId="0" xfId="0" applyFont="1" applyFill="1" applyBorder="1" applyAlignment="1">
      <alignment horizontal="center"/>
    </xf>
    <xf numFmtId="0" fontId="6" fillId="6" borderId="5" xfId="0" applyFont="1" applyFill="1" applyBorder="1" applyAlignment="1">
      <alignment horizontal="center"/>
    </xf>
    <xf numFmtId="0" fontId="6" fillId="6" borderId="4" xfId="0" applyFont="1" applyFill="1" applyBorder="1" applyAlignment="1">
      <alignment horizontal="center"/>
    </xf>
    <xf numFmtId="0" fontId="0" fillId="0" borderId="5" xfId="0" applyFill="1" applyBorder="1" applyAlignment="1">
      <alignment horizontal="center"/>
    </xf>
    <xf numFmtId="0" fontId="0" fillId="0" borderId="0" xfId="0" applyFill="1" applyBorder="1" applyAlignment="1">
      <alignment horizontal="center"/>
    </xf>
    <xf numFmtId="0" fontId="0" fillId="0" borderId="2" xfId="0" applyFill="1" applyBorder="1" applyAlignment="1">
      <alignment horizontal="center"/>
    </xf>
    <xf numFmtId="0" fontId="3" fillId="0" borderId="0" xfId="0" applyNumberFormat="1" applyFont="1" applyBorder="1" applyAlignment="1">
      <alignment horizontal="center"/>
    </xf>
    <xf numFmtId="0" fontId="13" fillId="0" borderId="0" xfId="0" applyNumberFormat="1" applyFont="1" applyAlignment="1">
      <alignment vertical="center"/>
    </xf>
    <xf numFmtId="5" fontId="14" fillId="0" borderId="0" xfId="0" applyNumberFormat="1" applyFont="1"/>
    <xf numFmtId="10" fontId="14" fillId="0" borderId="0" xfId="9" applyNumberFormat="1" applyFont="1"/>
    <xf numFmtId="0" fontId="14" fillId="0" borderId="0" xfId="0" applyFont="1"/>
    <xf numFmtId="0" fontId="14" fillId="0" borderId="2"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NumberFormat="1" applyFont="1" applyFill="1" applyBorder="1" applyAlignment="1">
      <alignment horizontal="center" vertical="center" wrapText="1"/>
    </xf>
    <xf numFmtId="0" fontId="3" fillId="0" borderId="4" xfId="0" applyNumberFormat="1" applyFont="1" applyBorder="1"/>
    <xf numFmtId="0" fontId="3" fillId="0" borderId="0" xfId="0" applyNumberFormat="1" applyFont="1" applyBorder="1"/>
    <xf numFmtId="0" fontId="3" fillId="0" borderId="0" xfId="0" applyNumberFormat="1" applyFont="1" applyBorder="1" applyAlignment="1">
      <alignment horizontal="left"/>
    </xf>
    <xf numFmtId="0" fontId="0" fillId="0" borderId="0" xfId="0" applyBorder="1"/>
    <xf numFmtId="0" fontId="0" fillId="0" borderId="5" xfId="0" applyBorder="1"/>
    <xf numFmtId="0" fontId="0" fillId="0" borderId="4" xfId="0" applyNumberFormat="1" applyBorder="1" applyAlignment="1">
      <alignment horizontal="center" vertical="center"/>
    </xf>
    <xf numFmtId="0" fontId="0" fillId="0" borderId="0" xfId="0" applyNumberFormat="1" applyBorder="1" applyAlignment="1">
      <alignment horizontal="center" vertical="center"/>
    </xf>
    <xf numFmtId="5" fontId="0" fillId="0" borderId="0" xfId="0" applyNumberFormat="1" applyBorder="1"/>
    <xf numFmtId="5" fontId="0" fillId="0" borderId="0" xfId="1" applyNumberFormat="1" applyFont="1" applyBorder="1" applyAlignment="1">
      <alignment horizontal="center" vertical="center"/>
    </xf>
    <xf numFmtId="165" fontId="0" fillId="0" borderId="0" xfId="0" applyNumberFormat="1" applyBorder="1"/>
    <xf numFmtId="10" fontId="0" fillId="0" borderId="5" xfId="9" applyNumberFormat="1" applyFont="1" applyBorder="1"/>
    <xf numFmtId="0" fontId="0" fillId="0" borderId="4" xfId="0" applyNumberFormat="1" applyFill="1" applyBorder="1" applyAlignment="1">
      <alignment horizontal="center" vertical="center"/>
    </xf>
    <xf numFmtId="0" fontId="0" fillId="0" borderId="0" xfId="0" applyNumberFormat="1" applyFill="1" applyBorder="1" applyAlignment="1">
      <alignment horizontal="center" vertical="center"/>
    </xf>
    <xf numFmtId="5" fontId="0" fillId="0" borderId="0" xfId="1" applyNumberFormat="1" applyFont="1" applyFill="1" applyBorder="1" applyAlignment="1">
      <alignment horizontal="center" vertical="center"/>
    </xf>
    <xf numFmtId="0" fontId="14" fillId="0" borderId="6" xfId="0" applyNumberFormat="1" applyFont="1" applyBorder="1" applyAlignment="1">
      <alignment horizontal="center"/>
    </xf>
    <xf numFmtId="0" fontId="14" fillId="0" borderId="7" xfId="0" applyNumberFormat="1" applyFont="1" applyBorder="1" applyAlignment="1">
      <alignment horizontal="center"/>
    </xf>
    <xf numFmtId="5" fontId="14" fillId="0" borderId="7" xfId="0" applyNumberFormat="1" applyFont="1" applyBorder="1"/>
    <xf numFmtId="165" fontId="14" fillId="0" borderId="7" xfId="0" applyNumberFormat="1" applyFont="1" applyBorder="1"/>
    <xf numFmtId="10" fontId="14" fillId="0" borderId="8" xfId="9" applyNumberFormat="1" applyFont="1" applyBorder="1"/>
    <xf numFmtId="0" fontId="14" fillId="0" borderId="3" xfId="0" applyNumberFormat="1" applyFont="1" applyBorder="1" applyAlignment="1">
      <alignment horizontal="center" vertical="center" wrapText="1"/>
    </xf>
    <xf numFmtId="0" fontId="3" fillId="0" borderId="5" xfId="0" applyNumberFormat="1" applyFont="1" applyBorder="1" applyAlignment="1">
      <alignment horizontal="right"/>
    </xf>
    <xf numFmtId="164" fontId="0" fillId="0" borderId="5" xfId="1" applyNumberFormat="1" applyFont="1" applyBorder="1" applyAlignment="1">
      <alignment horizontal="center" vertical="center"/>
    </xf>
    <xf numFmtId="164" fontId="0" fillId="0" borderId="5" xfId="1" applyNumberFormat="1" applyFont="1" applyFill="1" applyBorder="1" applyAlignment="1">
      <alignment horizontal="center" vertical="center"/>
    </xf>
    <xf numFmtId="164" fontId="0" fillId="0" borderId="5" xfId="1" applyNumberFormat="1" applyFont="1" applyFill="1" applyBorder="1" applyAlignment="1">
      <alignment horizontal="left" vertical="center"/>
    </xf>
    <xf numFmtId="164" fontId="14" fillId="0" borderId="8" xfId="1" applyNumberFormat="1" applyFont="1" applyBorder="1" applyAlignment="1">
      <alignment horizontal="center"/>
    </xf>
    <xf numFmtId="9" fontId="14" fillId="0" borderId="2" xfId="0" applyNumberFormat="1" applyFont="1" applyBorder="1" applyAlignment="1">
      <alignment horizontal="center" vertical="center" wrapText="1"/>
    </xf>
    <xf numFmtId="0" fontId="0" fillId="0" borderId="4" xfId="0" applyBorder="1"/>
    <xf numFmtId="5" fontId="0" fillId="0" borderId="4" xfId="0" applyNumberFormat="1" applyBorder="1"/>
    <xf numFmtId="5" fontId="14" fillId="0" borderId="6" xfId="0" applyNumberFormat="1" applyFont="1" applyBorder="1"/>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5" fontId="14" fillId="0" borderId="7" xfId="0" applyNumberFormat="1" applyFont="1" applyBorder="1" applyAlignment="1">
      <alignment horizontal="center"/>
    </xf>
    <xf numFmtId="0" fontId="15" fillId="0" borderId="0" xfId="0" applyFont="1" applyAlignment="1" applyProtection="1">
      <alignment horizontal="left" vertical="center" wrapText="1"/>
      <protection locked="0"/>
    </xf>
    <xf numFmtId="0" fontId="16" fillId="0" borderId="0" xfId="0" applyFont="1" applyAlignment="1" applyProtection="1"/>
    <xf numFmtId="0" fontId="15" fillId="0" borderId="0" xfId="0" applyFont="1" applyAlignment="1" applyProtection="1"/>
    <xf numFmtId="166" fontId="15" fillId="0" borderId="0" xfId="0" applyNumberFormat="1" applyFont="1" applyAlignment="1" applyProtection="1"/>
    <xf numFmtId="0" fontId="15" fillId="0" borderId="0" xfId="0" applyFont="1" applyAlignment="1" applyProtection="1">
      <alignment horizontal="left"/>
    </xf>
    <xf numFmtId="0" fontId="17" fillId="0" borderId="0" xfId="0" applyFont="1"/>
  </cellXfs>
  <cellStyles count="10">
    <cellStyle name="Comma" xfId="1" builtinId="3"/>
    <cellStyle name="Comma 2" xfId="4"/>
    <cellStyle name="Comma 2 2" xfId="8"/>
    <cellStyle name="Normal" xfId="0" builtinId="0"/>
    <cellStyle name="Normal 2" xfId="2"/>
    <cellStyle name="Normal 2 2" xfId="3"/>
    <cellStyle name="Normal 2 3" xfId="7"/>
    <cellStyle name="Normal 3" xfId="5"/>
    <cellStyle name="Normal 4" xfId="6"/>
    <cellStyle name="Percent" xfId="9" builtinId="5"/>
  </cellStyles>
  <dxfs count="0"/>
  <tableStyles count="0" defaultTableStyle="TableStyleMedium2" defaultPivotStyle="PivotStyleLight16"/>
  <colors>
    <mruColors>
      <color rgb="FFCFAFE7"/>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tabSelected="1" topLeftCell="I18" zoomScale="80" workbookViewId="0">
      <selection activeCell="A2" sqref="A2:P43"/>
    </sheetView>
  </sheetViews>
  <sheetFormatPr defaultRowHeight="13.4" customHeight="1" x14ac:dyDescent="0.25"/>
  <cols>
    <col min="1" max="1" width="21" customWidth="1"/>
    <col min="2" max="2" width="11.54296875" customWidth="1"/>
    <col min="3" max="3" width="10.54296875" customWidth="1"/>
    <col min="4" max="4" width="6.453125" customWidth="1"/>
    <col min="5" max="5" width="10.54296875" customWidth="1"/>
    <col min="6" max="6" width="11.1796875" customWidth="1"/>
    <col min="7" max="9" width="17.7265625" customWidth="1"/>
    <col min="10" max="10" width="16.453125" customWidth="1"/>
    <col min="11" max="11" width="16.36328125" customWidth="1"/>
    <col min="12" max="13" width="17.7265625" customWidth="1"/>
    <col min="14" max="14" width="16.453125" customWidth="1"/>
    <col min="15" max="15" width="16" customWidth="1"/>
    <col min="16" max="16" width="13.6328125" customWidth="1"/>
    <col min="17" max="17" width="12.90625" customWidth="1"/>
    <col min="18" max="18" width="10.08984375" bestFit="1" customWidth="1"/>
  </cols>
  <sheetData>
    <row r="1" spans="1:16" ht="42.5" customHeight="1" thickBot="1" x14ac:dyDescent="0.35">
      <c r="A1" s="35" t="s">
        <v>0</v>
      </c>
      <c r="B1" s="2"/>
    </row>
    <row r="2" spans="1:16" ht="70.5" customHeight="1" x14ac:dyDescent="0.25">
      <c r="A2" s="39" t="s">
        <v>29</v>
      </c>
      <c r="B2" s="40" t="s">
        <v>22</v>
      </c>
      <c r="C2" s="40" t="s">
        <v>23</v>
      </c>
      <c r="D2" s="40" t="s">
        <v>1</v>
      </c>
      <c r="E2" s="40" t="s">
        <v>8</v>
      </c>
      <c r="F2" s="63" t="s">
        <v>24</v>
      </c>
      <c r="G2" s="69" t="s">
        <v>26</v>
      </c>
      <c r="H2" s="41" t="s">
        <v>25</v>
      </c>
      <c r="I2" s="40" t="s">
        <v>31</v>
      </c>
      <c r="J2" s="42" t="s">
        <v>30</v>
      </c>
      <c r="K2" s="43" t="s">
        <v>32</v>
      </c>
      <c r="L2" s="69" t="s">
        <v>28</v>
      </c>
      <c r="M2" s="41" t="s">
        <v>27</v>
      </c>
      <c r="N2" s="40" t="s">
        <v>33</v>
      </c>
      <c r="O2" s="42" t="s">
        <v>34</v>
      </c>
      <c r="P2" s="43" t="s">
        <v>35</v>
      </c>
    </row>
    <row r="3" spans="1:16" ht="13.4" customHeight="1" x14ac:dyDescent="0.3">
      <c r="A3" s="44"/>
      <c r="B3" s="45"/>
      <c r="C3" s="34"/>
      <c r="D3" s="46"/>
      <c r="E3" s="46"/>
      <c r="F3" s="64"/>
      <c r="G3" s="70"/>
      <c r="H3" s="47"/>
      <c r="I3" s="47"/>
      <c r="J3" s="47"/>
      <c r="K3" s="48"/>
      <c r="L3" s="70"/>
      <c r="M3" s="47"/>
      <c r="N3" s="47"/>
      <c r="O3" s="47"/>
      <c r="P3" s="48"/>
    </row>
    <row r="4" spans="1:16" ht="13.4" customHeight="1" x14ac:dyDescent="0.25">
      <c r="A4" s="49" t="s">
        <v>7</v>
      </c>
      <c r="B4" s="50" t="s">
        <v>4</v>
      </c>
      <c r="C4" s="50">
        <v>1</v>
      </c>
      <c r="D4" s="50">
        <v>1</v>
      </c>
      <c r="E4" s="50">
        <v>1</v>
      </c>
      <c r="F4" s="65">
        <v>511.84068891280947</v>
      </c>
      <c r="G4" s="71">
        <v>225000</v>
      </c>
      <c r="H4" s="51">
        <f>SUM(G4/F4)</f>
        <v>439.58990536277605</v>
      </c>
      <c r="I4" s="52">
        <v>1300</v>
      </c>
      <c r="J4" s="53">
        <f>SUM(I4*12/F4)</f>
        <v>30.478233438485805</v>
      </c>
      <c r="K4" s="54">
        <f>SUM(I4*12/G4)</f>
        <v>6.933333333333333E-2</v>
      </c>
      <c r="L4" s="71">
        <v>260000</v>
      </c>
      <c r="M4" s="51">
        <f>SUM(L4/F4)</f>
        <v>507.97055730809672</v>
      </c>
      <c r="N4" s="52">
        <v>1400</v>
      </c>
      <c r="O4" s="53">
        <f>SUM(N4*12/F4)</f>
        <v>32.822712933753941</v>
      </c>
      <c r="P4" s="54">
        <f>SUM(N4*12/L4)</f>
        <v>6.4615384615384616E-2</v>
      </c>
    </row>
    <row r="5" spans="1:16" ht="13.4" customHeight="1" x14ac:dyDescent="0.25">
      <c r="A5" s="55" t="s">
        <v>3</v>
      </c>
      <c r="B5" s="56" t="s">
        <v>5</v>
      </c>
      <c r="C5" s="56">
        <v>2</v>
      </c>
      <c r="D5" s="56">
        <v>1</v>
      </c>
      <c r="E5" s="56">
        <v>1</v>
      </c>
      <c r="F5" s="66">
        <v>555.97416576964474</v>
      </c>
      <c r="G5" s="71">
        <v>235000</v>
      </c>
      <c r="H5" s="51">
        <f t="shared" ref="H5:H30" si="0">SUM(G5/F5)</f>
        <v>422.68151016456926</v>
      </c>
      <c r="I5" s="57">
        <v>1250</v>
      </c>
      <c r="J5" s="53">
        <f>SUM(I5*12/F5)</f>
        <v>26.979670861568248</v>
      </c>
      <c r="K5" s="54">
        <f>SUM(I5*12/G5)</f>
        <v>6.3829787234042548E-2</v>
      </c>
      <c r="L5" s="71">
        <v>270000</v>
      </c>
      <c r="M5" s="51">
        <f t="shared" ref="M5:M29" si="1">SUM(L5/F5)</f>
        <v>485.63407550822848</v>
      </c>
      <c r="N5" s="57">
        <v>1350</v>
      </c>
      <c r="O5" s="53">
        <f t="shared" ref="O5:O30" si="2">SUM(N5*12/F5)</f>
        <v>29.138044530493708</v>
      </c>
      <c r="P5" s="54">
        <f>SUM(N5*12/L5)</f>
        <v>0.06</v>
      </c>
    </row>
    <row r="6" spans="1:16" ht="13.4" customHeight="1" x14ac:dyDescent="0.25">
      <c r="A6" s="55" t="s">
        <v>3</v>
      </c>
      <c r="B6" s="56" t="s">
        <v>5</v>
      </c>
      <c r="C6" s="56">
        <v>3</v>
      </c>
      <c r="D6" s="56">
        <v>1</v>
      </c>
      <c r="E6" s="56">
        <v>1</v>
      </c>
      <c r="F6" s="66">
        <v>512.16361679224974</v>
      </c>
      <c r="G6" s="71">
        <v>230000</v>
      </c>
      <c r="H6" s="51">
        <f t="shared" si="0"/>
        <v>449.07524169819249</v>
      </c>
      <c r="I6" s="57">
        <v>1250</v>
      </c>
      <c r="J6" s="53">
        <f>SUM(I6*12/F6)</f>
        <v>29.287515762925597</v>
      </c>
      <c r="K6" s="54">
        <f>SUM(I6*12/G6)</f>
        <v>6.5217391304347824E-2</v>
      </c>
      <c r="L6" s="71">
        <v>265000</v>
      </c>
      <c r="M6" s="51">
        <f t="shared" si="1"/>
        <v>517.41277847835227</v>
      </c>
      <c r="N6" s="57">
        <v>1350</v>
      </c>
      <c r="O6" s="53">
        <f t="shared" si="2"/>
        <v>31.630517023959648</v>
      </c>
      <c r="P6" s="54">
        <f>SUM(N6*12/L6)</f>
        <v>6.1132075471698112E-2</v>
      </c>
    </row>
    <row r="7" spans="1:16" ht="13.4" customHeight="1" x14ac:dyDescent="0.25">
      <c r="A7" s="55" t="s">
        <v>3</v>
      </c>
      <c r="B7" s="56" t="s">
        <v>5</v>
      </c>
      <c r="C7" s="56">
        <v>4</v>
      </c>
      <c r="D7" s="56">
        <v>1</v>
      </c>
      <c r="E7" s="56">
        <v>1</v>
      </c>
      <c r="F7" s="66">
        <v>522.71259418729824</v>
      </c>
      <c r="G7" s="71">
        <v>230000</v>
      </c>
      <c r="H7" s="51">
        <f t="shared" si="0"/>
        <v>440.01235584843488</v>
      </c>
      <c r="I7" s="57">
        <v>1250</v>
      </c>
      <c r="J7" s="53">
        <f>SUM(I7*12/F7)</f>
        <v>28.696457990115317</v>
      </c>
      <c r="K7" s="54">
        <f>SUM(I7*12/G7)</f>
        <v>6.5217391304347824E-2</v>
      </c>
      <c r="L7" s="71">
        <v>265000</v>
      </c>
      <c r="M7" s="51">
        <f t="shared" si="1"/>
        <v>506.97075782537058</v>
      </c>
      <c r="N7" s="57">
        <v>1350</v>
      </c>
      <c r="O7" s="53">
        <f t="shared" si="2"/>
        <v>30.992174629324541</v>
      </c>
      <c r="P7" s="54">
        <f>SUM(N7*12/L7)</f>
        <v>6.1132075471698112E-2</v>
      </c>
    </row>
    <row r="8" spans="1:16" ht="13.4" customHeight="1" x14ac:dyDescent="0.25">
      <c r="A8" s="55" t="s">
        <v>2</v>
      </c>
      <c r="B8" s="56" t="s">
        <v>5</v>
      </c>
      <c r="C8" s="56">
        <v>5</v>
      </c>
      <c r="D8" s="56">
        <v>1</v>
      </c>
      <c r="E8" s="56">
        <v>2</v>
      </c>
      <c r="F8" s="67">
        <v>742.08826695371363</v>
      </c>
      <c r="G8" s="71">
        <v>315000</v>
      </c>
      <c r="H8" s="51">
        <f t="shared" si="0"/>
        <v>424.47780678851177</v>
      </c>
      <c r="I8" s="57">
        <v>1700</v>
      </c>
      <c r="J8" s="53">
        <f>SUM(I8*12/F8)</f>
        <v>27.489991296779809</v>
      </c>
      <c r="K8" s="54">
        <f>SUM(I8*12/G8)</f>
        <v>6.4761904761904757E-2</v>
      </c>
      <c r="L8" s="71">
        <v>365000</v>
      </c>
      <c r="M8" s="51">
        <f t="shared" si="1"/>
        <v>491.85523643748189</v>
      </c>
      <c r="N8" s="57">
        <v>1800</v>
      </c>
      <c r="O8" s="53">
        <f t="shared" si="2"/>
        <v>29.107049608355094</v>
      </c>
      <c r="P8" s="54">
        <f>SUM(N8*12/L8)</f>
        <v>5.917808219178082E-2</v>
      </c>
    </row>
    <row r="9" spans="1:16" ht="13.4" customHeight="1" x14ac:dyDescent="0.25">
      <c r="A9" s="55" t="s">
        <v>2</v>
      </c>
      <c r="B9" s="56" t="s">
        <v>5</v>
      </c>
      <c r="C9" s="56">
        <v>6</v>
      </c>
      <c r="D9" s="56">
        <v>1</v>
      </c>
      <c r="E9" s="56">
        <v>2</v>
      </c>
      <c r="F9" s="66">
        <v>694.07965554359532</v>
      </c>
      <c r="G9" s="71">
        <v>310000</v>
      </c>
      <c r="H9" s="51">
        <f t="shared" si="0"/>
        <v>446.63461538461536</v>
      </c>
      <c r="I9" s="57">
        <v>1600</v>
      </c>
      <c r="J9" s="53">
        <f>SUM(I9*12/F9)</f>
        <v>27.662531017369723</v>
      </c>
      <c r="K9" s="54">
        <f>SUM(I9*12/G9)</f>
        <v>6.1935483870967742E-2</v>
      </c>
      <c r="L9" s="71">
        <v>360000</v>
      </c>
      <c r="M9" s="51">
        <f t="shared" si="1"/>
        <v>518.6724565756823</v>
      </c>
      <c r="N9" s="57">
        <v>1700</v>
      </c>
      <c r="O9" s="53">
        <f t="shared" si="2"/>
        <v>29.391439205955333</v>
      </c>
      <c r="P9" s="54">
        <f>SUM(N9*12/L9)</f>
        <v>5.6666666666666664E-2</v>
      </c>
    </row>
    <row r="10" spans="1:16" ht="13.4" customHeight="1" x14ac:dyDescent="0.25">
      <c r="A10" s="55" t="s">
        <v>2</v>
      </c>
      <c r="B10" s="56" t="s">
        <v>5</v>
      </c>
      <c r="C10" s="56">
        <v>7</v>
      </c>
      <c r="D10" s="56">
        <v>1</v>
      </c>
      <c r="E10" s="56">
        <v>2</v>
      </c>
      <c r="F10" s="66">
        <v>678.68675995694298</v>
      </c>
      <c r="G10" s="71">
        <v>320000</v>
      </c>
      <c r="H10" s="51">
        <f t="shared" si="0"/>
        <v>471.49881046788261</v>
      </c>
      <c r="I10" s="57">
        <v>1550</v>
      </c>
      <c r="J10" s="53">
        <f>SUM(I10*12/F10)</f>
        <v>27.405868358445677</v>
      </c>
      <c r="K10" s="54">
        <f>SUM(I10*12/G10)</f>
        <v>5.8125000000000003E-2</v>
      </c>
      <c r="L10" s="71">
        <v>370000</v>
      </c>
      <c r="M10" s="51">
        <f t="shared" si="1"/>
        <v>545.17049960348925</v>
      </c>
      <c r="N10" s="57">
        <v>1650</v>
      </c>
      <c r="O10" s="53">
        <f t="shared" si="2"/>
        <v>29.173988897700237</v>
      </c>
      <c r="P10" s="54">
        <f>SUM(N10*12/L10)</f>
        <v>5.3513513513513515E-2</v>
      </c>
    </row>
    <row r="11" spans="1:16" ht="13.4" customHeight="1" x14ac:dyDescent="0.25">
      <c r="A11" s="55" t="s">
        <v>7</v>
      </c>
      <c r="B11" s="56" t="s">
        <v>4</v>
      </c>
      <c r="C11" s="56">
        <v>8</v>
      </c>
      <c r="D11" s="56">
        <v>2</v>
      </c>
      <c r="E11" s="56">
        <v>1</v>
      </c>
      <c r="F11" s="66">
        <v>529.38643702906347</v>
      </c>
      <c r="G11" s="71">
        <v>245000</v>
      </c>
      <c r="H11" s="51">
        <f t="shared" si="0"/>
        <v>462.79991866612448</v>
      </c>
      <c r="I11" s="57">
        <v>1300</v>
      </c>
      <c r="J11" s="53">
        <f>SUM(I11*12/F11)</f>
        <v>29.468076453843029</v>
      </c>
      <c r="K11" s="54">
        <f>SUM(I11*12/G11)</f>
        <v>6.3673469387755102E-2</v>
      </c>
      <c r="L11" s="71">
        <v>282500</v>
      </c>
      <c r="M11" s="51">
        <f t="shared" si="1"/>
        <v>533.63664091093949</v>
      </c>
      <c r="N11" s="57">
        <v>1400</v>
      </c>
      <c r="O11" s="53">
        <f t="shared" si="2"/>
        <v>31.734851565677108</v>
      </c>
      <c r="P11" s="54">
        <f>SUM(N11*12/L11)</f>
        <v>5.9469026548672567E-2</v>
      </c>
    </row>
    <row r="12" spans="1:16" ht="13.4" customHeight="1" x14ac:dyDescent="0.25">
      <c r="A12" s="55" t="s">
        <v>7</v>
      </c>
      <c r="B12" s="56" t="s">
        <v>4</v>
      </c>
      <c r="C12" s="56">
        <v>11</v>
      </c>
      <c r="D12" s="56">
        <v>2</v>
      </c>
      <c r="E12" s="56">
        <v>1</v>
      </c>
      <c r="F12" s="66">
        <v>539.50484391819157</v>
      </c>
      <c r="G12" s="71">
        <v>230000</v>
      </c>
      <c r="H12" s="51">
        <f t="shared" si="0"/>
        <v>426.31683958499605</v>
      </c>
      <c r="I12" s="57">
        <v>1250</v>
      </c>
      <c r="J12" s="53">
        <f>SUM(I12*12/F12)</f>
        <v>27.803272146847569</v>
      </c>
      <c r="K12" s="54">
        <f>SUM(I12*12/G12)</f>
        <v>6.5217391304347824E-2</v>
      </c>
      <c r="L12" s="71">
        <v>265000</v>
      </c>
      <c r="M12" s="51">
        <f t="shared" si="1"/>
        <v>491.19114126097372</v>
      </c>
      <c r="N12" s="57">
        <v>1350</v>
      </c>
      <c r="O12" s="53">
        <f t="shared" si="2"/>
        <v>30.027533918595374</v>
      </c>
      <c r="P12" s="54">
        <f>SUM(N12*12/L12)</f>
        <v>6.1132075471698112E-2</v>
      </c>
    </row>
    <row r="13" spans="1:16" ht="13.4" customHeight="1" x14ac:dyDescent="0.25">
      <c r="A13" s="55" t="s">
        <v>3</v>
      </c>
      <c r="B13" s="56" t="s">
        <v>5</v>
      </c>
      <c r="C13" s="56">
        <v>12</v>
      </c>
      <c r="D13" s="56">
        <v>2</v>
      </c>
      <c r="E13" s="56">
        <v>1</v>
      </c>
      <c r="F13" s="66">
        <v>555.97416576964474</v>
      </c>
      <c r="G13" s="71">
        <v>230000</v>
      </c>
      <c r="H13" s="51">
        <f t="shared" si="0"/>
        <v>413.68828654404649</v>
      </c>
      <c r="I13" s="57">
        <v>1250</v>
      </c>
      <c r="J13" s="53">
        <f>SUM(I13*12/F13)</f>
        <v>26.979670861568248</v>
      </c>
      <c r="K13" s="54">
        <f>SUM(I13*12/G13)</f>
        <v>6.5217391304347824E-2</v>
      </c>
      <c r="L13" s="71">
        <v>265000</v>
      </c>
      <c r="M13" s="51">
        <f t="shared" si="1"/>
        <v>476.64085188770576</v>
      </c>
      <c r="N13" s="57">
        <v>1350</v>
      </c>
      <c r="O13" s="53">
        <f t="shared" si="2"/>
        <v>29.138044530493708</v>
      </c>
      <c r="P13" s="54">
        <f>SUM(N13*12/L13)</f>
        <v>6.1132075471698112E-2</v>
      </c>
    </row>
    <row r="14" spans="1:16" ht="13.4" customHeight="1" x14ac:dyDescent="0.25">
      <c r="A14" s="55" t="s">
        <v>3</v>
      </c>
      <c r="B14" s="56" t="s">
        <v>5</v>
      </c>
      <c r="C14" s="56">
        <v>14</v>
      </c>
      <c r="D14" s="56">
        <v>2</v>
      </c>
      <c r="E14" s="56">
        <v>1</v>
      </c>
      <c r="F14" s="66">
        <v>514.7470398277718</v>
      </c>
      <c r="G14" s="71">
        <v>230000</v>
      </c>
      <c r="H14" s="51">
        <f t="shared" si="0"/>
        <v>446.82141363446254</v>
      </c>
      <c r="I14" s="57">
        <v>1200</v>
      </c>
      <c r="J14" s="53">
        <f>SUM(I14*12/F14)</f>
        <v>27.974905897114176</v>
      </c>
      <c r="K14" s="54">
        <f>SUM(I14*12/G14)</f>
        <v>6.2608695652173918E-2</v>
      </c>
      <c r="L14" s="71">
        <v>265000</v>
      </c>
      <c r="M14" s="51">
        <f t="shared" si="1"/>
        <v>514.81597657883731</v>
      </c>
      <c r="N14" s="57">
        <v>1300</v>
      </c>
      <c r="O14" s="53">
        <f t="shared" si="2"/>
        <v>30.306148055207025</v>
      </c>
      <c r="P14" s="54">
        <f>SUM(N14*12/L14)</f>
        <v>5.8867924528301883E-2</v>
      </c>
    </row>
    <row r="15" spans="1:16" ht="13.4" customHeight="1" x14ac:dyDescent="0.25">
      <c r="A15" s="55" t="s">
        <v>3</v>
      </c>
      <c r="B15" s="56" t="s">
        <v>5</v>
      </c>
      <c r="C15" s="56">
        <v>15</v>
      </c>
      <c r="D15" s="56">
        <v>2</v>
      </c>
      <c r="E15" s="56">
        <v>1</v>
      </c>
      <c r="F15" s="66">
        <v>522.71259418729824</v>
      </c>
      <c r="G15" s="71">
        <v>232500</v>
      </c>
      <c r="H15" s="51">
        <f t="shared" si="0"/>
        <v>444.79509884678743</v>
      </c>
      <c r="I15" s="57">
        <v>1150</v>
      </c>
      <c r="J15" s="53">
        <f>SUM(I15*12/F15)</f>
        <v>26.400741350906092</v>
      </c>
      <c r="K15" s="54">
        <f>SUM(I15*12/G15)</f>
        <v>5.9354838709677421E-2</v>
      </c>
      <c r="L15" s="71">
        <v>270000</v>
      </c>
      <c r="M15" s="51">
        <f t="shared" si="1"/>
        <v>516.53624382207568</v>
      </c>
      <c r="N15" s="57">
        <v>1250</v>
      </c>
      <c r="O15" s="53">
        <f t="shared" si="2"/>
        <v>28.696457990115317</v>
      </c>
      <c r="P15" s="54">
        <f>SUM(N15*12/L15)</f>
        <v>5.5555555555555552E-2</v>
      </c>
    </row>
    <row r="16" spans="1:16" ht="13.4" customHeight="1" x14ac:dyDescent="0.25">
      <c r="A16" s="55" t="s">
        <v>2</v>
      </c>
      <c r="B16" s="56" t="s">
        <v>5</v>
      </c>
      <c r="C16" s="56">
        <v>16</v>
      </c>
      <c r="D16" s="56">
        <v>2</v>
      </c>
      <c r="E16" s="56">
        <v>2</v>
      </c>
      <c r="F16" s="66">
        <v>742.30355220667377</v>
      </c>
      <c r="G16" s="71">
        <v>310000</v>
      </c>
      <c r="H16" s="51">
        <f t="shared" si="0"/>
        <v>417.61890951276104</v>
      </c>
      <c r="I16" s="57">
        <v>1700</v>
      </c>
      <c r="J16" s="53">
        <f>SUM(I16*12/F16)</f>
        <v>27.482018561484921</v>
      </c>
      <c r="K16" s="54">
        <f>SUM(I16*12/G16)</f>
        <v>6.580645161290323E-2</v>
      </c>
      <c r="L16" s="71">
        <v>360000</v>
      </c>
      <c r="M16" s="51">
        <f t="shared" si="1"/>
        <v>484.97679814385157</v>
      </c>
      <c r="N16" s="57">
        <v>1800</v>
      </c>
      <c r="O16" s="53">
        <f t="shared" si="2"/>
        <v>29.098607888631093</v>
      </c>
      <c r="P16" s="54">
        <f>SUM(N16*12/L16)</f>
        <v>0.06</v>
      </c>
    </row>
    <row r="17" spans="1:18" ht="13.4" customHeight="1" x14ac:dyDescent="0.25">
      <c r="A17" s="55" t="s">
        <v>7</v>
      </c>
      <c r="B17" s="56" t="s">
        <v>4</v>
      </c>
      <c r="C17" s="56">
        <v>19</v>
      </c>
      <c r="D17" s="56">
        <v>3</v>
      </c>
      <c r="E17" s="56">
        <v>1</v>
      </c>
      <c r="F17" s="66">
        <v>529.38643702906347</v>
      </c>
      <c r="G17" s="71">
        <v>250000</v>
      </c>
      <c r="H17" s="51">
        <f t="shared" si="0"/>
        <v>472.24481496543314</v>
      </c>
      <c r="I17" s="57">
        <v>1300</v>
      </c>
      <c r="J17" s="53">
        <f>SUM(I17*12/F17)</f>
        <v>29.468076453843029</v>
      </c>
      <c r="K17" s="54">
        <f>SUM(I17*12/G17)</f>
        <v>6.2399999999999997E-2</v>
      </c>
      <c r="L17" s="71">
        <v>290000</v>
      </c>
      <c r="M17" s="51">
        <f t="shared" si="1"/>
        <v>547.80398535990241</v>
      </c>
      <c r="N17" s="57">
        <v>1400</v>
      </c>
      <c r="O17" s="53">
        <f t="shared" si="2"/>
        <v>31.734851565677108</v>
      </c>
      <c r="P17" s="54">
        <f>SUM(N17*12/L17)</f>
        <v>5.7931034482758624E-2</v>
      </c>
    </row>
    <row r="18" spans="1:18" ht="13.4" customHeight="1" x14ac:dyDescent="0.25">
      <c r="A18" s="55" t="s">
        <v>7</v>
      </c>
      <c r="B18" s="56" t="s">
        <v>4</v>
      </c>
      <c r="C18" s="56">
        <v>20</v>
      </c>
      <c r="D18" s="56">
        <v>3</v>
      </c>
      <c r="E18" s="56">
        <v>1</v>
      </c>
      <c r="F18" s="66">
        <v>527.87944025834236</v>
      </c>
      <c r="G18" s="71">
        <v>250000</v>
      </c>
      <c r="H18" s="51">
        <f t="shared" si="0"/>
        <v>473.59298531810759</v>
      </c>
      <c r="I18" s="57">
        <v>1250</v>
      </c>
      <c r="J18" s="53">
        <f>SUM(I18*12/F18)</f>
        <v>28.415579119086456</v>
      </c>
      <c r="K18" s="54">
        <f>SUM(I18*12/G18)</f>
        <v>0.06</v>
      </c>
      <c r="L18" s="71">
        <v>290000</v>
      </c>
      <c r="M18" s="51">
        <f t="shared" si="1"/>
        <v>549.36786296900482</v>
      </c>
      <c r="N18" s="57">
        <v>1350</v>
      </c>
      <c r="O18" s="53">
        <f t="shared" si="2"/>
        <v>30.688825448613375</v>
      </c>
      <c r="P18" s="54">
        <f>SUM(N18*12/L18)</f>
        <v>5.5862068965517243E-2</v>
      </c>
    </row>
    <row r="19" spans="1:18" ht="13.4" customHeight="1" x14ac:dyDescent="0.25">
      <c r="A19" s="55" t="s">
        <v>7</v>
      </c>
      <c r="B19" s="56" t="s">
        <v>4</v>
      </c>
      <c r="C19" s="56">
        <v>21</v>
      </c>
      <c r="D19" s="56">
        <v>3</v>
      </c>
      <c r="E19" s="56">
        <v>2</v>
      </c>
      <c r="F19" s="66">
        <v>754.68245425188377</v>
      </c>
      <c r="G19" s="71">
        <v>330000</v>
      </c>
      <c r="H19" s="51">
        <f t="shared" si="0"/>
        <v>437.27000427899014</v>
      </c>
      <c r="I19" s="57">
        <v>1750</v>
      </c>
      <c r="J19" s="53">
        <f>SUM(I19*12/F19)</f>
        <v>27.826272999572101</v>
      </c>
      <c r="K19" s="54">
        <f>SUM(I19*12/G19)</f>
        <v>6.363636363636363E-2</v>
      </c>
      <c r="L19" s="71">
        <v>380000</v>
      </c>
      <c r="M19" s="51">
        <f t="shared" si="1"/>
        <v>503.52303523035226</v>
      </c>
      <c r="N19" s="57">
        <v>1850</v>
      </c>
      <c r="O19" s="53">
        <f t="shared" si="2"/>
        <v>29.41634574240479</v>
      </c>
      <c r="P19" s="54">
        <f>SUM(N19*12/L19)</f>
        <v>5.842105263157895E-2</v>
      </c>
    </row>
    <row r="20" spans="1:18" ht="13.4" customHeight="1" x14ac:dyDescent="0.25">
      <c r="A20" s="55" t="s">
        <v>7</v>
      </c>
      <c r="B20" s="56" t="s">
        <v>4</v>
      </c>
      <c r="C20" s="56">
        <v>22</v>
      </c>
      <c r="D20" s="56">
        <v>3</v>
      </c>
      <c r="E20" s="56">
        <v>1</v>
      </c>
      <c r="F20" s="66">
        <v>539.50484391819157</v>
      </c>
      <c r="G20" s="71">
        <v>240000</v>
      </c>
      <c r="H20" s="51">
        <f t="shared" si="0"/>
        <v>444.8523543495611</v>
      </c>
      <c r="I20" s="57">
        <v>1250</v>
      </c>
      <c r="J20" s="53">
        <f>SUM(I20*12/F20)</f>
        <v>27.803272146847569</v>
      </c>
      <c r="K20" s="54">
        <f>SUM(I20*12/G20)</f>
        <v>6.25E-2</v>
      </c>
      <c r="L20" s="71">
        <v>280000</v>
      </c>
      <c r="M20" s="51">
        <f t="shared" si="1"/>
        <v>518.9944134078213</v>
      </c>
      <c r="N20" s="57">
        <v>1350</v>
      </c>
      <c r="O20" s="53">
        <f t="shared" si="2"/>
        <v>30.027533918595374</v>
      </c>
      <c r="P20" s="54">
        <f>SUM(N20*12/L20)</f>
        <v>5.7857142857142857E-2</v>
      </c>
    </row>
    <row r="21" spans="1:18" ht="13.4" customHeight="1" x14ac:dyDescent="0.25">
      <c r="A21" s="55" t="s">
        <v>3</v>
      </c>
      <c r="B21" s="56" t="s">
        <v>5</v>
      </c>
      <c r="C21" s="56">
        <v>23</v>
      </c>
      <c r="D21" s="56">
        <v>3</v>
      </c>
      <c r="E21" s="56">
        <v>1</v>
      </c>
      <c r="F21" s="66">
        <v>512.27125941872987</v>
      </c>
      <c r="G21" s="71">
        <v>230000</v>
      </c>
      <c r="H21" s="51">
        <f t="shared" si="0"/>
        <v>448.98087833578478</v>
      </c>
      <c r="I21" s="57">
        <v>1200</v>
      </c>
      <c r="J21" s="53">
        <f>SUM(I21*12/F21)</f>
        <v>28.110107165370874</v>
      </c>
      <c r="K21" s="54">
        <f>SUM(I21*12/G21)</f>
        <v>6.2608695652173918E-2</v>
      </c>
      <c r="L21" s="71">
        <v>265000</v>
      </c>
      <c r="M21" s="51">
        <f t="shared" si="1"/>
        <v>517.30405547383896</v>
      </c>
      <c r="N21" s="57">
        <v>1300</v>
      </c>
      <c r="O21" s="53">
        <f t="shared" si="2"/>
        <v>30.452616095818446</v>
      </c>
      <c r="P21" s="54">
        <f>SUM(N21*12/L21)</f>
        <v>5.8867924528301883E-2</v>
      </c>
    </row>
    <row r="22" spans="1:18" ht="13.4" customHeight="1" x14ac:dyDescent="0.25">
      <c r="A22" s="55" t="s">
        <v>3</v>
      </c>
      <c r="B22" s="56" t="s">
        <v>5</v>
      </c>
      <c r="C22" s="56">
        <v>24</v>
      </c>
      <c r="D22" s="56">
        <v>3</v>
      </c>
      <c r="E22" s="56">
        <v>1</v>
      </c>
      <c r="F22" s="66">
        <v>493.86437029063512</v>
      </c>
      <c r="G22" s="71">
        <v>250000</v>
      </c>
      <c r="H22" s="51">
        <f t="shared" si="0"/>
        <v>506.21185701830859</v>
      </c>
      <c r="I22" s="57">
        <v>1200</v>
      </c>
      <c r="J22" s="53">
        <f>SUM(I22*12/F22)</f>
        <v>29.157802964254575</v>
      </c>
      <c r="K22" s="54">
        <f>SUM(I22*12/G22)</f>
        <v>5.7599999999999998E-2</v>
      </c>
      <c r="L22" s="71">
        <v>290000</v>
      </c>
      <c r="M22" s="51">
        <f t="shared" si="1"/>
        <v>587.205754141238</v>
      </c>
      <c r="N22" s="57">
        <v>1300</v>
      </c>
      <c r="O22" s="53">
        <f t="shared" si="2"/>
        <v>31.587619877942455</v>
      </c>
      <c r="P22" s="54">
        <f>SUM(N22*12/L22)</f>
        <v>5.3793103448275863E-2</v>
      </c>
    </row>
    <row r="23" spans="1:18" ht="13.4" customHeight="1" x14ac:dyDescent="0.25">
      <c r="A23" s="55" t="s">
        <v>2</v>
      </c>
      <c r="B23" s="56" t="s">
        <v>5</v>
      </c>
      <c r="C23" s="56">
        <v>26</v>
      </c>
      <c r="D23" s="56">
        <v>3</v>
      </c>
      <c r="E23" s="56">
        <v>2</v>
      </c>
      <c r="F23" s="66">
        <v>744.02583423035526</v>
      </c>
      <c r="G23" s="71">
        <v>305000</v>
      </c>
      <c r="H23" s="51">
        <f t="shared" si="0"/>
        <v>409.93200231481478</v>
      </c>
      <c r="I23" s="57">
        <v>1700</v>
      </c>
      <c r="J23" s="53">
        <f>SUM(I23*12/F23)</f>
        <v>27.418402777777775</v>
      </c>
      <c r="K23" s="54">
        <f>SUM(I23*12/G23)</f>
        <v>6.6885245901639342E-2</v>
      </c>
      <c r="L23" s="71">
        <v>350000</v>
      </c>
      <c r="M23" s="51">
        <f t="shared" si="1"/>
        <v>470.41377314814815</v>
      </c>
      <c r="N23" s="57">
        <v>1800</v>
      </c>
      <c r="O23" s="53">
        <f t="shared" si="2"/>
        <v>29.03125</v>
      </c>
      <c r="P23" s="54">
        <f>SUM(N23*12/L23)</f>
        <v>6.1714285714285715E-2</v>
      </c>
    </row>
    <row r="24" spans="1:18" ht="13.4" customHeight="1" x14ac:dyDescent="0.25">
      <c r="A24" s="55" t="s">
        <v>2</v>
      </c>
      <c r="B24" s="56" t="s">
        <v>5</v>
      </c>
      <c r="C24" s="56">
        <v>27</v>
      </c>
      <c r="D24" s="56">
        <v>3</v>
      </c>
      <c r="E24" s="56">
        <v>2</v>
      </c>
      <c r="F24" s="66">
        <v>697.41657696447805</v>
      </c>
      <c r="G24" s="71">
        <v>300000</v>
      </c>
      <c r="H24" s="51">
        <f t="shared" si="0"/>
        <v>430.15897515048613</v>
      </c>
      <c r="I24" s="57">
        <v>1600</v>
      </c>
      <c r="J24" s="53">
        <f>SUM(I24*12/F24)</f>
        <v>27.530174409631112</v>
      </c>
      <c r="K24" s="54">
        <f>SUM(I24*12/G24)</f>
        <v>6.4000000000000001E-2</v>
      </c>
      <c r="L24" s="71">
        <f t="shared" ref="L5:L29" si="3">SUM(G24*1.15)</f>
        <v>345000</v>
      </c>
      <c r="M24" s="51">
        <f t="shared" si="1"/>
        <v>494.68282142305901</v>
      </c>
      <c r="N24" s="57">
        <v>1700</v>
      </c>
      <c r="O24" s="53">
        <f t="shared" si="2"/>
        <v>29.250810310233057</v>
      </c>
      <c r="P24" s="54">
        <f>SUM(N24*12/L24)</f>
        <v>5.9130434782608696E-2</v>
      </c>
    </row>
    <row r="25" spans="1:18" ht="13.4" customHeight="1" x14ac:dyDescent="0.25">
      <c r="A25" s="55" t="s">
        <v>2</v>
      </c>
      <c r="B25" s="56" t="s">
        <v>5</v>
      </c>
      <c r="C25" s="56">
        <v>28</v>
      </c>
      <c r="D25" s="56">
        <v>3</v>
      </c>
      <c r="E25" s="56">
        <v>2</v>
      </c>
      <c r="F25" s="66">
        <v>669.21420882669543</v>
      </c>
      <c r="G25" s="71">
        <v>300000</v>
      </c>
      <c r="H25" s="51">
        <f t="shared" si="0"/>
        <v>448.28695512304967</v>
      </c>
      <c r="I25" s="57">
        <v>1550</v>
      </c>
      <c r="J25" s="53">
        <f>SUM(I25*12/F25)</f>
        <v>27.793791217629078</v>
      </c>
      <c r="K25" s="54">
        <f>SUM(I25*12/G25)</f>
        <v>6.2E-2</v>
      </c>
      <c r="L25" s="71">
        <f t="shared" si="3"/>
        <v>345000</v>
      </c>
      <c r="M25" s="51">
        <f t="shared" si="1"/>
        <v>515.52999839150709</v>
      </c>
      <c r="N25" s="57">
        <v>1650</v>
      </c>
      <c r="O25" s="53">
        <f t="shared" si="2"/>
        <v>29.58693903812128</v>
      </c>
      <c r="P25" s="54">
        <f>SUM(N25*12/L25)</f>
        <v>5.7391304347826085E-2</v>
      </c>
    </row>
    <row r="26" spans="1:18" ht="13.4" customHeight="1" x14ac:dyDescent="0.25">
      <c r="A26" s="55" t="s">
        <v>7</v>
      </c>
      <c r="B26" s="56" t="s">
        <v>4</v>
      </c>
      <c r="C26" s="56">
        <v>30</v>
      </c>
      <c r="D26" s="56">
        <v>4</v>
      </c>
      <c r="E26" s="56">
        <v>1</v>
      </c>
      <c r="F26" s="66">
        <v>529.38643702906347</v>
      </c>
      <c r="G26" s="71">
        <v>250000</v>
      </c>
      <c r="H26" s="51">
        <f t="shared" si="0"/>
        <v>472.24481496543314</v>
      </c>
      <c r="I26" s="57">
        <v>1300</v>
      </c>
      <c r="J26" s="53">
        <f>SUM(I26*12/F26)</f>
        <v>29.468076453843029</v>
      </c>
      <c r="K26" s="54">
        <f>SUM(I26*12/G26)</f>
        <v>6.2399999999999997E-2</v>
      </c>
      <c r="L26" s="71">
        <v>290000</v>
      </c>
      <c r="M26" s="51">
        <f t="shared" si="1"/>
        <v>547.80398535990241</v>
      </c>
      <c r="N26" s="57">
        <v>1400</v>
      </c>
      <c r="O26" s="53">
        <f t="shared" si="2"/>
        <v>31.734851565677108</v>
      </c>
      <c r="P26" s="54">
        <f>SUM(N26*12/L26)</f>
        <v>5.7931034482758624E-2</v>
      </c>
    </row>
    <row r="27" spans="1:18" ht="13.4" customHeight="1" x14ac:dyDescent="0.25">
      <c r="A27" s="55" t="s">
        <v>7</v>
      </c>
      <c r="B27" s="56" t="s">
        <v>4</v>
      </c>
      <c r="C27" s="56">
        <v>31</v>
      </c>
      <c r="D27" s="56">
        <v>4</v>
      </c>
      <c r="E27" s="56">
        <v>1</v>
      </c>
      <c r="F27" s="66">
        <v>539.50484391819157</v>
      </c>
      <c r="G27" s="71">
        <v>250000</v>
      </c>
      <c r="H27" s="51">
        <f t="shared" si="0"/>
        <v>463.38786911412615</v>
      </c>
      <c r="I27" s="57">
        <v>1250</v>
      </c>
      <c r="J27" s="53">
        <f>SUM(I27*12/F27)</f>
        <v>27.803272146847569</v>
      </c>
      <c r="K27" s="54">
        <f>SUM(I27*12/G27)</f>
        <v>0.06</v>
      </c>
      <c r="L27" s="71">
        <v>290000</v>
      </c>
      <c r="M27" s="51">
        <f t="shared" si="1"/>
        <v>537.52992817238635</v>
      </c>
      <c r="N27" s="57">
        <v>1350</v>
      </c>
      <c r="O27" s="53">
        <f t="shared" si="2"/>
        <v>30.027533918595374</v>
      </c>
      <c r="P27" s="54">
        <f>SUM(N27*12/L27)</f>
        <v>5.5862068965517243E-2</v>
      </c>
    </row>
    <row r="28" spans="1:18" ht="13.4" customHeight="1" x14ac:dyDescent="0.25">
      <c r="A28" s="55" t="s">
        <v>7</v>
      </c>
      <c r="B28" s="56" t="s">
        <v>4</v>
      </c>
      <c r="C28" s="56">
        <v>33</v>
      </c>
      <c r="D28" s="56">
        <v>5</v>
      </c>
      <c r="E28" s="56">
        <v>2</v>
      </c>
      <c r="F28" s="66">
        <v>742.19590958019387</v>
      </c>
      <c r="G28" s="71">
        <v>340000</v>
      </c>
      <c r="H28" s="51">
        <f t="shared" si="0"/>
        <v>458.10007251631612</v>
      </c>
      <c r="I28" s="57">
        <v>1700</v>
      </c>
      <c r="J28" s="53">
        <f>SUM(I28*12/F28)</f>
        <v>27.486004350978966</v>
      </c>
      <c r="K28" s="54">
        <f>SUM(I28*12/G28)</f>
        <v>0.06</v>
      </c>
      <c r="L28" s="71">
        <v>392500</v>
      </c>
      <c r="M28" s="51">
        <f t="shared" si="1"/>
        <v>528.83611312545315</v>
      </c>
      <c r="N28" s="57">
        <v>1800</v>
      </c>
      <c r="O28" s="53">
        <f t="shared" si="2"/>
        <v>29.102828136330668</v>
      </c>
      <c r="P28" s="54">
        <f>SUM(N28*12/L28)</f>
        <v>5.5031847133757965E-2</v>
      </c>
    </row>
    <row r="29" spans="1:18" ht="12.75" customHeight="1" x14ac:dyDescent="0.25">
      <c r="A29" s="55" t="s">
        <v>7</v>
      </c>
      <c r="B29" s="56" t="s">
        <v>4</v>
      </c>
      <c r="C29" s="56">
        <v>34</v>
      </c>
      <c r="D29" s="56">
        <v>5</v>
      </c>
      <c r="E29" s="56">
        <v>1</v>
      </c>
      <c r="F29" s="66">
        <v>621.74381054897742</v>
      </c>
      <c r="G29" s="71">
        <v>260000</v>
      </c>
      <c r="H29" s="51">
        <f t="shared" si="0"/>
        <v>418.1786703601108</v>
      </c>
      <c r="I29" s="57">
        <v>1350</v>
      </c>
      <c r="J29" s="53">
        <f>SUM(I29*12/F29)</f>
        <v>26.055747922437671</v>
      </c>
      <c r="K29" s="54">
        <f>SUM(I29*12/G29)</f>
        <v>6.2307692307692307E-2</v>
      </c>
      <c r="L29" s="71">
        <v>300000</v>
      </c>
      <c r="M29" s="51">
        <f t="shared" si="1"/>
        <v>482.51385041551242</v>
      </c>
      <c r="N29" s="57">
        <v>1450</v>
      </c>
      <c r="O29" s="53">
        <f t="shared" si="2"/>
        <v>27.98580332409972</v>
      </c>
      <c r="P29" s="54">
        <f>SUM(N29*12/L29)</f>
        <v>5.8000000000000003E-2</v>
      </c>
    </row>
    <row r="30" spans="1:18" s="38" customFormat="1" ht="13.4" customHeight="1" thickBot="1" x14ac:dyDescent="0.35">
      <c r="A30" s="58"/>
      <c r="B30" s="59"/>
      <c r="C30" s="59"/>
      <c r="D30" s="59"/>
      <c r="E30" s="59"/>
      <c r="F30" s="68">
        <f>SUM(F4:F29)</f>
        <v>15523.250807319702</v>
      </c>
      <c r="G30" s="72">
        <f>SUM(G4:G29)</f>
        <v>6897500</v>
      </c>
      <c r="H30" s="60">
        <f t="shared" si="0"/>
        <v>444.33347664186493</v>
      </c>
      <c r="I30" s="82">
        <f>SUM(I4:I29)</f>
        <v>36150</v>
      </c>
      <c r="J30" s="61">
        <f>SUM(I30*12/F30)</f>
        <v>27.945177552336499</v>
      </c>
      <c r="K30" s="62">
        <f>SUM(I30*12/G30)</f>
        <v>6.2892352301558541E-2</v>
      </c>
      <c r="L30" s="72">
        <f>SUM(L4:L29)</f>
        <v>7970000</v>
      </c>
      <c r="M30" s="60">
        <f>SUM(L30/F30)</f>
        <v>513.42338656551851</v>
      </c>
      <c r="N30" s="82">
        <f>SUM(N4:N29)</f>
        <v>38750</v>
      </c>
      <c r="O30" s="61">
        <f t="shared" si="2"/>
        <v>29.955065841024602</v>
      </c>
      <c r="P30" s="62">
        <f>SUM(N30*12/L30)</f>
        <v>5.8343789209535757E-2</v>
      </c>
      <c r="Q30" s="36"/>
      <c r="R30" s="37"/>
    </row>
    <row r="31" spans="1:18" ht="13.4" customHeight="1" x14ac:dyDescent="0.25">
      <c r="A31" s="5"/>
      <c r="B31" s="5"/>
      <c r="C31" s="5"/>
      <c r="D31" s="5"/>
      <c r="E31" s="5"/>
      <c r="F31" s="4"/>
    </row>
    <row r="32" spans="1:18" ht="13.4" hidden="1" customHeight="1" x14ac:dyDescent="0.25">
      <c r="F32" s="1"/>
    </row>
    <row r="33" spans="1:17" ht="13.4" customHeight="1" x14ac:dyDescent="0.3">
      <c r="A33" s="88" t="s">
        <v>36</v>
      </c>
      <c r="F33" s="1"/>
      <c r="Q33" s="3"/>
    </row>
    <row r="34" spans="1:17" ht="13.4" customHeight="1" x14ac:dyDescent="0.3">
      <c r="A34" s="88" t="s">
        <v>37</v>
      </c>
      <c r="F34" s="1"/>
      <c r="G34" t="s">
        <v>6</v>
      </c>
    </row>
    <row r="35" spans="1:17" ht="13.4" customHeight="1" x14ac:dyDescent="0.25">
      <c r="A35" s="83" t="s">
        <v>38</v>
      </c>
      <c r="B35" s="83"/>
      <c r="C35" s="83"/>
      <c r="D35" s="83"/>
      <c r="E35" s="83"/>
      <c r="F35" s="83"/>
      <c r="G35" s="83"/>
      <c r="H35" s="83"/>
      <c r="I35" s="83"/>
      <c r="J35" s="83"/>
      <c r="K35" s="83"/>
      <c r="L35" s="83"/>
      <c r="M35" s="83"/>
      <c r="N35" s="83"/>
      <c r="O35" s="83"/>
      <c r="P35" s="83"/>
    </row>
    <row r="36" spans="1:17" ht="13.4" customHeight="1" x14ac:dyDescent="0.25">
      <c r="A36" s="83"/>
      <c r="B36" s="83"/>
      <c r="C36" s="83"/>
      <c r="D36" s="83"/>
      <c r="E36" s="83"/>
      <c r="F36" s="83"/>
      <c r="G36" s="83"/>
      <c r="H36" s="83"/>
      <c r="I36" s="83"/>
      <c r="J36" s="83"/>
      <c r="K36" s="83"/>
      <c r="L36" s="83"/>
      <c r="M36" s="83"/>
      <c r="N36" s="83"/>
      <c r="O36" s="83"/>
      <c r="P36" s="83"/>
    </row>
    <row r="37" spans="1:17" ht="13.4" customHeight="1" x14ac:dyDescent="0.25">
      <c r="A37" s="83"/>
      <c r="B37" s="83"/>
      <c r="C37" s="83"/>
      <c r="D37" s="83"/>
      <c r="E37" s="83"/>
      <c r="F37" s="83"/>
      <c r="G37" s="83"/>
      <c r="H37" s="83"/>
      <c r="I37" s="83"/>
      <c r="J37" s="83"/>
      <c r="K37" s="83"/>
      <c r="L37" s="83"/>
      <c r="M37" s="83"/>
      <c r="N37" s="83"/>
      <c r="O37" s="83"/>
      <c r="P37" s="83"/>
    </row>
    <row r="38" spans="1:17" ht="13.4" customHeight="1" x14ac:dyDescent="0.25">
      <c r="A38" s="83"/>
      <c r="B38" s="83"/>
      <c r="C38" s="83"/>
      <c r="D38" s="83"/>
      <c r="E38" s="83"/>
      <c r="F38" s="83"/>
      <c r="G38" s="83"/>
      <c r="H38" s="83"/>
      <c r="I38" s="83"/>
      <c r="J38" s="83"/>
      <c r="K38" s="83"/>
      <c r="L38" s="83"/>
      <c r="M38" s="83"/>
      <c r="N38" s="83"/>
      <c r="O38" s="83"/>
      <c r="P38" s="83"/>
    </row>
    <row r="39" spans="1:17" ht="13.4" customHeight="1" x14ac:dyDescent="0.3">
      <c r="A39" s="84" t="s">
        <v>39</v>
      </c>
      <c r="B39" s="84"/>
      <c r="C39" s="85"/>
      <c r="D39" s="85"/>
      <c r="E39" s="85"/>
      <c r="F39" s="86"/>
      <c r="G39" s="85"/>
      <c r="H39" s="85"/>
      <c r="I39" s="85"/>
      <c r="J39" s="85"/>
      <c r="K39" s="85"/>
    </row>
    <row r="40" spans="1:17" ht="13.4" customHeight="1" x14ac:dyDescent="0.3">
      <c r="A40" s="87" t="s">
        <v>40</v>
      </c>
      <c r="B40" s="87"/>
      <c r="C40" s="87"/>
      <c r="D40" s="87"/>
      <c r="E40" s="87"/>
      <c r="F40" s="87"/>
      <c r="G40" s="87"/>
      <c r="H40" s="87"/>
      <c r="I40" s="87"/>
      <c r="J40" s="87"/>
      <c r="K40" s="87"/>
    </row>
    <row r="41" spans="1:17" ht="13.4" customHeight="1" x14ac:dyDescent="0.3">
      <c r="A41" s="87" t="s">
        <v>41</v>
      </c>
      <c r="B41" s="87"/>
      <c r="C41" s="87"/>
      <c r="D41" s="87"/>
      <c r="E41" s="87"/>
      <c r="F41" s="87"/>
      <c r="G41" s="87"/>
      <c r="H41" s="87"/>
      <c r="I41" s="87"/>
      <c r="J41" s="87"/>
      <c r="K41" s="87"/>
    </row>
    <row r="42" spans="1:17" ht="13.4" customHeight="1" x14ac:dyDescent="0.3">
      <c r="A42" s="87" t="s">
        <v>42</v>
      </c>
      <c r="B42" s="87"/>
      <c r="C42" s="87"/>
      <c r="D42" s="87"/>
      <c r="E42" s="87"/>
      <c r="F42" s="87"/>
      <c r="G42" s="87"/>
      <c r="H42" s="87"/>
      <c r="I42" s="87"/>
      <c r="J42" s="87"/>
      <c r="K42" s="87"/>
    </row>
    <row r="43" spans="1:17" ht="13.4" customHeight="1" x14ac:dyDescent="0.3">
      <c r="A43" s="87" t="s">
        <v>43</v>
      </c>
      <c r="B43" s="87"/>
      <c r="C43" s="87"/>
      <c r="D43" s="87"/>
      <c r="E43" s="87"/>
      <c r="F43" s="87"/>
      <c r="G43" s="87"/>
      <c r="H43" s="87"/>
      <c r="I43" s="87"/>
      <c r="J43" s="87"/>
      <c r="K43" s="87"/>
    </row>
    <row r="44" spans="1:17" ht="13.4" customHeight="1" x14ac:dyDescent="0.25">
      <c r="F44" s="1"/>
    </row>
    <row r="45" spans="1:17" ht="13.4" customHeight="1" x14ac:dyDescent="0.25">
      <c r="F45" s="1"/>
    </row>
  </sheetData>
  <sortState ref="A8:P34">
    <sortCondition ref="C8:C34"/>
  </sortState>
  <mergeCells count="5">
    <mergeCell ref="A43:K43"/>
    <mergeCell ref="A35:P38"/>
    <mergeCell ref="A40:K40"/>
    <mergeCell ref="A41:K41"/>
    <mergeCell ref="A42:K42"/>
  </mergeCells>
  <pageMargins left="0.75" right="0.75" top="1" bottom="1" header="0.5" footer="0.5"/>
  <pageSetup paperSize="8"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7"/>
  <sheetViews>
    <sheetView workbookViewId="0">
      <selection activeCell="D16" sqref="D16"/>
    </sheetView>
  </sheetViews>
  <sheetFormatPr defaultRowHeight="12.5" x14ac:dyDescent="0.25"/>
  <cols>
    <col min="1" max="1" width="15.81640625" customWidth="1"/>
  </cols>
  <sheetData>
    <row r="2" spans="1:11" ht="13" x14ac:dyDescent="0.3">
      <c r="A2" s="13" t="s">
        <v>9</v>
      </c>
    </row>
    <row r="3" spans="1:11" ht="13" thickBot="1" x14ac:dyDescent="0.3"/>
    <row r="4" spans="1:11" x14ac:dyDescent="0.25">
      <c r="A4" t="s">
        <v>16</v>
      </c>
      <c r="B4" s="33">
        <v>33</v>
      </c>
      <c r="C4" s="7">
        <v>34</v>
      </c>
      <c r="D4" s="7"/>
      <c r="E4" s="8"/>
      <c r="F4" s="6"/>
      <c r="G4" s="7"/>
      <c r="H4" s="8"/>
      <c r="I4" s="6"/>
      <c r="J4" s="7"/>
      <c r="K4" s="8"/>
    </row>
    <row r="5" spans="1:11" x14ac:dyDescent="0.25">
      <c r="A5" t="s">
        <v>17</v>
      </c>
      <c r="B5" s="30">
        <v>29</v>
      </c>
      <c r="C5" s="32">
        <v>30</v>
      </c>
      <c r="D5" s="27">
        <v>31</v>
      </c>
      <c r="E5" s="29">
        <v>32</v>
      </c>
      <c r="F5" s="9"/>
      <c r="G5" s="10"/>
      <c r="H5" s="11"/>
      <c r="I5" s="9"/>
      <c r="J5" s="10"/>
      <c r="K5" s="11"/>
    </row>
    <row r="6" spans="1:11" x14ac:dyDescent="0.25">
      <c r="A6" t="s">
        <v>18</v>
      </c>
      <c r="B6" s="9">
        <v>19</v>
      </c>
      <c r="C6" s="10">
        <v>20</v>
      </c>
      <c r="D6" s="32">
        <v>21</v>
      </c>
      <c r="E6" s="11">
        <v>22</v>
      </c>
      <c r="F6" s="12">
        <v>26</v>
      </c>
      <c r="G6" s="27">
        <v>27</v>
      </c>
      <c r="H6" s="31">
        <v>28</v>
      </c>
      <c r="I6" s="26">
        <v>23</v>
      </c>
      <c r="J6" s="32">
        <v>24</v>
      </c>
      <c r="K6" s="29">
        <v>25</v>
      </c>
    </row>
    <row r="7" spans="1:11" x14ac:dyDescent="0.25">
      <c r="A7" t="s">
        <v>19</v>
      </c>
      <c r="B7" s="26">
        <v>11</v>
      </c>
      <c r="C7" s="32">
        <v>8</v>
      </c>
      <c r="D7" s="28">
        <v>9</v>
      </c>
      <c r="E7" s="29">
        <v>10</v>
      </c>
      <c r="F7" s="12">
        <v>16</v>
      </c>
      <c r="G7" s="28">
        <v>17</v>
      </c>
      <c r="H7" s="29">
        <v>18</v>
      </c>
      <c r="I7" s="26">
        <v>12</v>
      </c>
      <c r="J7" s="27">
        <v>14</v>
      </c>
      <c r="K7" s="31">
        <v>15</v>
      </c>
    </row>
    <row r="8" spans="1:11" x14ac:dyDescent="0.25">
      <c r="A8" t="s">
        <v>20</v>
      </c>
      <c r="B8" s="12">
        <v>1</v>
      </c>
      <c r="C8" s="10"/>
      <c r="D8" s="10"/>
      <c r="E8" s="11"/>
      <c r="F8" s="12">
        <v>5</v>
      </c>
      <c r="G8" s="10">
        <v>6</v>
      </c>
      <c r="H8" s="11">
        <v>7</v>
      </c>
      <c r="I8" s="26">
        <v>2</v>
      </c>
      <c r="J8" s="27">
        <v>3</v>
      </c>
      <c r="K8" s="31">
        <v>4</v>
      </c>
    </row>
    <row r="9" spans="1:11" ht="13" thickBot="1" x14ac:dyDescent="0.3">
      <c r="B9" s="73" t="s">
        <v>7</v>
      </c>
      <c r="C9" s="74"/>
      <c r="D9" s="74"/>
      <c r="E9" s="75"/>
      <c r="F9" s="76" t="s">
        <v>2</v>
      </c>
      <c r="G9" s="77"/>
      <c r="H9" s="78"/>
      <c r="I9" s="79" t="s">
        <v>3</v>
      </c>
      <c r="J9" s="80"/>
      <c r="K9" s="81"/>
    </row>
    <row r="11" spans="1:11" ht="13" thickBot="1" x14ac:dyDescent="0.3"/>
    <row r="12" spans="1:11" x14ac:dyDescent="0.25">
      <c r="A12" s="14" t="s">
        <v>10</v>
      </c>
      <c r="B12" s="15">
        <v>33</v>
      </c>
      <c r="D12" t="s">
        <v>21</v>
      </c>
    </row>
    <row r="13" spans="1:11" x14ac:dyDescent="0.25">
      <c r="A13" s="16" t="s">
        <v>11</v>
      </c>
      <c r="B13" s="17">
        <v>26</v>
      </c>
    </row>
    <row r="14" spans="1:11" x14ac:dyDescent="0.25">
      <c r="A14" s="18" t="s">
        <v>12</v>
      </c>
      <c r="B14" s="19">
        <v>0</v>
      </c>
    </row>
    <row r="15" spans="1:11" x14ac:dyDescent="0.25">
      <c r="A15" s="20" t="s">
        <v>13</v>
      </c>
      <c r="B15" s="21">
        <v>0</v>
      </c>
    </row>
    <row r="16" spans="1:11" x14ac:dyDescent="0.25">
      <c r="A16" s="22" t="s">
        <v>14</v>
      </c>
      <c r="B16" s="23">
        <v>0</v>
      </c>
    </row>
    <row r="17" spans="1:2" x14ac:dyDescent="0.25">
      <c r="A17" s="24" t="s">
        <v>15</v>
      </c>
      <c r="B17" s="25">
        <v>7</v>
      </c>
    </row>
  </sheetData>
  <mergeCells count="3">
    <mergeCell ref="B9:E9"/>
    <mergeCell ref="F9:H9"/>
    <mergeCell ref="I9:K9"/>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Master price list</vt:lpstr>
      <vt:lpstr>Status</vt:lpstr>
      <vt:lpstr>'Master price list'!Print_Area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dc:creator>
  <cp:keywords/>
  <dc:description/>
  <cp:lastModifiedBy>Administrator</cp:lastModifiedBy>
  <cp:lastPrinted>2023-03-24T10:35:39Z</cp:lastPrinted>
  <dcterms:created xsi:type="dcterms:W3CDTF">2021-02-02T10:36:13Z</dcterms:created>
  <dcterms:modified xsi:type="dcterms:W3CDTF">2023-03-24T10:35:58Z</dcterms:modified>
  <cp:category/>
</cp:coreProperties>
</file>